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C:\Users\NoeleenAdvani\Documents\MD\MEL\"/>
    </mc:Choice>
  </mc:AlternateContent>
  <xr:revisionPtr revIDLastSave="0" documentId="13_ncr:1_{30C604AE-0494-496A-B5B0-D85CD77FB791}" xr6:coauthVersionLast="46" xr6:coauthVersionMax="46" xr10:uidLastSave="{00000000-0000-0000-0000-000000000000}"/>
  <bookViews>
    <workbookView xWindow="-108" yWindow="-108" windowWidth="23256" windowHeight="12576" xr2:uid="{00000000-000D-0000-FFFF-FFFF00000000}"/>
  </bookViews>
  <sheets>
    <sheet name="Grant Detail" sheetId="7" r:id="rId1"/>
    <sheet name="FCDO Risk Guidance" sheetId="6" r:id="rId2"/>
    <sheet name="Project Risk Register" sheetId="1" r:id="rId3"/>
    <sheet name="Data Summary" sheetId="8" r:id="rId4"/>
    <sheet name="Dropdown lists" sheetId="4" state="hidden" r:id="rId5"/>
  </sheets>
  <definedNames>
    <definedName name="_ftn1" localSheetId="1">'FCDO Risk Guidance'!#REF!</definedName>
    <definedName name="_ftnref1" localSheetId="1">'FCDO Risk Guidance'!#REF!</definedName>
    <definedName name="ActualITA" localSheetId="1">#REF!</definedName>
    <definedName name="ActualITA">#REF!</definedName>
    <definedName name="ActualMidNTA" localSheetId="1">#REF!,#REF!,#REF!,#REF!,#REF!</definedName>
    <definedName name="ActualMidNTA">#REF!,#REF!,#REF!,#REF!,#REF!</definedName>
    <definedName name="ActualSnrNTA" localSheetId="1">#REF!,#REF!,#REF!,#REF!,#REF!,#REF!,#REF!</definedName>
    <definedName name="ActualSnrNTA">#REF!,#REF!,#REF!,#REF!,#REF!,#REF!,#REF!</definedName>
    <definedName name="AllITA" localSheetId="1">#REF!</definedName>
    <definedName name="ITAActuals" localSheetId="1">#REF!</definedName>
    <definedName name="ITAActuals">#REF!</definedName>
    <definedName name="MainCategory">Category[Category]</definedName>
    <definedName name="_xlnm.Print_Area" localSheetId="0">'Grant Detail'!$A$1:$H$15</definedName>
    <definedName name="ProjectedITA" localSheetId="1">#REF!</definedName>
    <definedName name="ProjectedITA">#REF!</definedName>
    <definedName name="ProjectedMidNTA" localSheetId="1">#REF!,#REF!,#REF!,#REF!,#REF!</definedName>
    <definedName name="ProjectedMidNTA">#REF!,#REF!,#REF!,#REF!,#REF!</definedName>
    <definedName name="ProjectedSnrNTA" localSheetId="1">#REF!,#REF!,#REF!,#REF!,#REF!,#REF!,#REF!,#REF!</definedName>
    <definedName name="ProjectedSnrNTA">#REF!,#REF!,#REF!,#REF!,#REF!,#REF!,#REF!,#REF!</definedName>
    <definedName name="ProjITA" localSheetId="1">#REF!,#REF!</definedName>
    <definedName name="ProjITA">#REF!,#REF!</definedName>
    <definedName name="RR">#REF!</definedName>
    <definedName name="SeniorITA" localSheetId="1">#REF!,#REF!,#REF!,#REF!,#REF!,#REF!,#REF!</definedName>
    <definedName name="SeniorITA">#REF!,#REF!,#REF!,#REF!,#REF!,#REF!,#REF!</definedName>
    <definedName name="SubContext">Context[Context]</definedName>
    <definedName name="SubDelivery">Delivery[Delivery]</definedName>
    <definedName name="SubFiduciary">Fiduciary[Fiduciary]</definedName>
    <definedName name="SubOperational">Operational[Operational]</definedName>
    <definedName name="SubReputational">Reputational[Reputational]</definedName>
    <definedName name="SubSafeguarding">Safeguarding[Safeguarding]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1" i="1" l="1"/>
  <c r="P11" i="1"/>
  <c r="R11" i="1" s="1"/>
  <c r="J12" i="1"/>
  <c r="P12" i="1"/>
  <c r="R12" i="1" s="1"/>
  <c r="J13" i="1"/>
  <c r="P13" i="1"/>
  <c r="R13" i="1" s="1"/>
  <c r="J14" i="1"/>
  <c r="Q14" i="1" s="1"/>
  <c r="P14" i="1"/>
  <c r="R14" i="1" s="1"/>
  <c r="J15" i="1"/>
  <c r="P15" i="1"/>
  <c r="R15" i="1" s="1"/>
  <c r="Q15" i="1"/>
  <c r="J16" i="1"/>
  <c r="P16" i="1"/>
  <c r="R16" i="1" s="1"/>
  <c r="J17" i="1"/>
  <c r="Q17" i="1" s="1"/>
  <c r="P17" i="1"/>
  <c r="R17" i="1" s="1"/>
  <c r="J18" i="1"/>
  <c r="P18" i="1"/>
  <c r="R18" i="1" s="1"/>
  <c r="J19" i="1"/>
  <c r="Q19" i="1" s="1"/>
  <c r="P19" i="1"/>
  <c r="R19" i="1" s="1"/>
  <c r="J20" i="1"/>
  <c r="P20" i="1"/>
  <c r="R20" i="1" s="1"/>
  <c r="J21" i="1"/>
  <c r="P21" i="1"/>
  <c r="R21" i="1" s="1"/>
  <c r="Q21" i="1"/>
  <c r="J22" i="1"/>
  <c r="Q22" i="1" s="1"/>
  <c r="P22" i="1"/>
  <c r="R22" i="1" s="1"/>
  <c r="J23" i="1"/>
  <c r="P23" i="1"/>
  <c r="R23" i="1" s="1"/>
  <c r="Q23" i="1"/>
  <c r="J24" i="1"/>
  <c r="P24" i="1"/>
  <c r="R24" i="1" s="1"/>
  <c r="J25" i="1"/>
  <c r="Q25" i="1" s="1"/>
  <c r="P25" i="1"/>
  <c r="R25" i="1" s="1"/>
  <c r="J26" i="1"/>
  <c r="P26" i="1"/>
  <c r="R26" i="1" s="1"/>
  <c r="J27" i="1"/>
  <c r="Q27" i="1" s="1"/>
  <c r="P27" i="1"/>
  <c r="R27" i="1" s="1"/>
  <c r="J28" i="1"/>
  <c r="P28" i="1"/>
  <c r="R28" i="1" s="1"/>
  <c r="J29" i="1"/>
  <c r="P29" i="1"/>
  <c r="R29" i="1" s="1"/>
  <c r="Q29" i="1"/>
  <c r="J30" i="1"/>
  <c r="Q30" i="1" s="1"/>
  <c r="P30" i="1"/>
  <c r="R30" i="1" s="1"/>
  <c r="J31" i="1"/>
  <c r="P31" i="1"/>
  <c r="R31" i="1" s="1"/>
  <c r="Q31" i="1"/>
  <c r="J32" i="1"/>
  <c r="P32" i="1"/>
  <c r="R32" i="1" s="1"/>
  <c r="J33" i="1"/>
  <c r="Q33" i="1" s="1"/>
  <c r="P33" i="1"/>
  <c r="R33" i="1" s="1"/>
  <c r="J34" i="1"/>
  <c r="P34" i="1"/>
  <c r="R34" i="1" s="1"/>
  <c r="J35" i="1"/>
  <c r="Q35" i="1" s="1"/>
  <c r="P35" i="1"/>
  <c r="R35" i="1" s="1"/>
  <c r="J36" i="1"/>
  <c r="P36" i="1"/>
  <c r="R36" i="1" s="1"/>
  <c r="J37" i="1"/>
  <c r="P37" i="1"/>
  <c r="R37" i="1" s="1"/>
  <c r="Q37" i="1"/>
  <c r="J38" i="1"/>
  <c r="Q38" i="1" s="1"/>
  <c r="P38" i="1"/>
  <c r="R38" i="1" s="1"/>
  <c r="J39" i="1"/>
  <c r="P39" i="1"/>
  <c r="R39" i="1" s="1"/>
  <c r="Q39" i="1"/>
  <c r="J40" i="1"/>
  <c r="P40" i="1"/>
  <c r="R40" i="1" s="1"/>
  <c r="J41" i="1"/>
  <c r="Q41" i="1" s="1"/>
  <c r="P41" i="1"/>
  <c r="R41" i="1" s="1"/>
  <c r="J42" i="1"/>
  <c r="P42" i="1"/>
  <c r="R42" i="1" s="1"/>
  <c r="J43" i="1"/>
  <c r="Q43" i="1" s="1"/>
  <c r="P43" i="1"/>
  <c r="R43" i="1" s="1"/>
  <c r="J44" i="1"/>
  <c r="P44" i="1"/>
  <c r="R44" i="1" s="1"/>
  <c r="J45" i="1"/>
  <c r="P45" i="1"/>
  <c r="R45" i="1" s="1"/>
  <c r="Q45" i="1"/>
  <c r="J46" i="1"/>
  <c r="Q46" i="1" s="1"/>
  <c r="P46" i="1"/>
  <c r="R46" i="1" s="1"/>
  <c r="J47" i="1"/>
  <c r="P47" i="1"/>
  <c r="R47" i="1" s="1"/>
  <c r="Q47" i="1"/>
  <c r="J48" i="1"/>
  <c r="P48" i="1"/>
  <c r="R48" i="1" s="1"/>
  <c r="J49" i="1"/>
  <c r="Q49" i="1" s="1"/>
  <c r="P49" i="1"/>
  <c r="R49" i="1" s="1"/>
  <c r="J50" i="1"/>
  <c r="P50" i="1"/>
  <c r="R50" i="1" s="1"/>
  <c r="J51" i="1"/>
  <c r="Q51" i="1" s="1"/>
  <c r="P51" i="1"/>
  <c r="R51" i="1" s="1"/>
  <c r="J52" i="1"/>
  <c r="P52" i="1"/>
  <c r="R52" i="1" s="1"/>
  <c r="J53" i="1"/>
  <c r="P53" i="1"/>
  <c r="R53" i="1" s="1"/>
  <c r="Q53" i="1"/>
  <c r="J54" i="1"/>
  <c r="Q54" i="1" s="1"/>
  <c r="P54" i="1"/>
  <c r="R54" i="1" s="1"/>
  <c r="J55" i="1"/>
  <c r="P55" i="1"/>
  <c r="R55" i="1" s="1"/>
  <c r="Q55" i="1"/>
  <c r="J56" i="1"/>
  <c r="P56" i="1"/>
  <c r="R56" i="1" s="1"/>
  <c r="J57" i="1"/>
  <c r="Q57" i="1" s="1"/>
  <c r="P57" i="1"/>
  <c r="R57" i="1" s="1"/>
  <c r="J58" i="1"/>
  <c r="P58" i="1"/>
  <c r="R58" i="1" s="1"/>
  <c r="J59" i="1"/>
  <c r="Q59" i="1" s="1"/>
  <c r="P59" i="1"/>
  <c r="R59" i="1" s="1"/>
  <c r="J60" i="1"/>
  <c r="P60" i="1"/>
  <c r="R60" i="1" s="1"/>
  <c r="J61" i="1"/>
  <c r="P61" i="1"/>
  <c r="R61" i="1" s="1"/>
  <c r="Q61" i="1"/>
  <c r="J62" i="1"/>
  <c r="Q62" i="1" s="1"/>
  <c r="P62" i="1"/>
  <c r="R62" i="1" s="1"/>
  <c r="J63" i="1"/>
  <c r="P63" i="1"/>
  <c r="R63" i="1" s="1"/>
  <c r="J64" i="1"/>
  <c r="P64" i="1"/>
  <c r="R64" i="1" s="1"/>
  <c r="J65" i="1"/>
  <c r="Q65" i="1" s="1"/>
  <c r="P65" i="1"/>
  <c r="R65" i="1" s="1"/>
  <c r="J66" i="1"/>
  <c r="P66" i="1"/>
  <c r="R66" i="1" s="1"/>
  <c r="J67" i="1"/>
  <c r="Q67" i="1" s="1"/>
  <c r="P67" i="1"/>
  <c r="R67" i="1" s="1"/>
  <c r="J68" i="1"/>
  <c r="P68" i="1"/>
  <c r="R68" i="1" s="1"/>
  <c r="J69" i="1"/>
  <c r="P69" i="1"/>
  <c r="R69" i="1" s="1"/>
  <c r="Q69" i="1"/>
  <c r="J70" i="1"/>
  <c r="Q70" i="1" s="1"/>
  <c r="P70" i="1"/>
  <c r="R70" i="1" s="1"/>
  <c r="J71" i="1"/>
  <c r="P71" i="1"/>
  <c r="R71" i="1" s="1"/>
  <c r="Q71" i="1"/>
  <c r="J72" i="1"/>
  <c r="P72" i="1"/>
  <c r="R72" i="1" s="1"/>
  <c r="J73" i="1"/>
  <c r="Q73" i="1" s="1"/>
  <c r="P73" i="1"/>
  <c r="R73" i="1" s="1"/>
  <c r="J74" i="1"/>
  <c r="P74" i="1"/>
  <c r="R74" i="1" s="1"/>
  <c r="J75" i="1"/>
  <c r="Q75" i="1" s="1"/>
  <c r="P75" i="1"/>
  <c r="R75" i="1"/>
  <c r="J76" i="1"/>
  <c r="Q76" i="1" s="1"/>
  <c r="P76" i="1"/>
  <c r="R76" i="1" s="1"/>
  <c r="J77" i="1"/>
  <c r="P77" i="1"/>
  <c r="Q77" i="1" s="1"/>
  <c r="J78" i="1"/>
  <c r="P78" i="1"/>
  <c r="R78" i="1" s="1"/>
  <c r="J79" i="1"/>
  <c r="P79" i="1"/>
  <c r="Q79" i="1"/>
  <c r="R79" i="1"/>
  <c r="J80" i="1"/>
  <c r="Q80" i="1" s="1"/>
  <c r="P80" i="1"/>
  <c r="R80" i="1" s="1"/>
  <c r="J81" i="1"/>
  <c r="Q81" i="1" s="1"/>
  <c r="P81" i="1"/>
  <c r="R81" i="1" s="1"/>
  <c r="J82" i="1"/>
  <c r="P82" i="1"/>
  <c r="R82" i="1" s="1"/>
  <c r="J83" i="1"/>
  <c r="Q83" i="1" s="1"/>
  <c r="P83" i="1"/>
  <c r="R83" i="1"/>
  <c r="J84" i="1"/>
  <c r="Q84" i="1" s="1"/>
  <c r="P84" i="1"/>
  <c r="R84" i="1" s="1"/>
  <c r="J85" i="1"/>
  <c r="P85" i="1"/>
  <c r="Q85" i="1" s="1"/>
  <c r="J86" i="1"/>
  <c r="P86" i="1"/>
  <c r="R86" i="1" s="1"/>
  <c r="J87" i="1"/>
  <c r="P87" i="1"/>
  <c r="Q87" i="1"/>
  <c r="R87" i="1"/>
  <c r="J88" i="1"/>
  <c r="Q88" i="1" s="1"/>
  <c r="P88" i="1"/>
  <c r="R88" i="1" s="1"/>
  <c r="J89" i="1"/>
  <c r="Q89" i="1" s="1"/>
  <c r="P89" i="1"/>
  <c r="R89" i="1" s="1"/>
  <c r="J90" i="1"/>
  <c r="P90" i="1"/>
  <c r="R90" i="1" s="1"/>
  <c r="J91" i="1"/>
  <c r="Q91" i="1" s="1"/>
  <c r="P91" i="1"/>
  <c r="R91" i="1"/>
  <c r="J92" i="1"/>
  <c r="Q92" i="1" s="1"/>
  <c r="P92" i="1"/>
  <c r="R92" i="1" s="1"/>
  <c r="J93" i="1"/>
  <c r="P93" i="1"/>
  <c r="Q93" i="1" s="1"/>
  <c r="J94" i="1"/>
  <c r="P94" i="1"/>
  <c r="R94" i="1" s="1"/>
  <c r="J95" i="1"/>
  <c r="P95" i="1"/>
  <c r="Q95" i="1"/>
  <c r="R95" i="1"/>
  <c r="J96" i="1"/>
  <c r="Q96" i="1" s="1"/>
  <c r="P96" i="1"/>
  <c r="R96" i="1" s="1"/>
  <c r="J97" i="1"/>
  <c r="Q97" i="1" s="1"/>
  <c r="P97" i="1"/>
  <c r="R97" i="1" s="1"/>
  <c r="J98" i="1"/>
  <c r="P98" i="1"/>
  <c r="R98" i="1" s="1"/>
  <c r="J99" i="1"/>
  <c r="Q99" i="1" s="1"/>
  <c r="P99" i="1"/>
  <c r="R99" i="1"/>
  <c r="J100" i="1"/>
  <c r="Q100" i="1" s="1"/>
  <c r="P100" i="1"/>
  <c r="R100" i="1" s="1"/>
  <c r="J101" i="1"/>
  <c r="P101" i="1"/>
  <c r="Q101" i="1" s="1"/>
  <c r="J102" i="1"/>
  <c r="P102" i="1"/>
  <c r="R102" i="1" s="1"/>
  <c r="J103" i="1"/>
  <c r="P103" i="1"/>
  <c r="Q103" i="1"/>
  <c r="R103" i="1"/>
  <c r="J104" i="1"/>
  <c r="Q104" i="1" s="1"/>
  <c r="P104" i="1"/>
  <c r="R104" i="1" s="1"/>
  <c r="J105" i="1"/>
  <c r="Q105" i="1" s="1"/>
  <c r="P105" i="1"/>
  <c r="R105" i="1" s="1"/>
  <c r="J106" i="1"/>
  <c r="P106" i="1"/>
  <c r="R106" i="1" s="1"/>
  <c r="J107" i="1"/>
  <c r="Q107" i="1" s="1"/>
  <c r="P107" i="1"/>
  <c r="R107" i="1"/>
  <c r="J108" i="1"/>
  <c r="P108" i="1"/>
  <c r="R108" i="1" s="1"/>
  <c r="J109" i="1"/>
  <c r="P109" i="1"/>
  <c r="R109" i="1" s="1"/>
  <c r="Q109" i="1"/>
  <c r="J110" i="1"/>
  <c r="P110" i="1"/>
  <c r="R110" i="1" s="1"/>
  <c r="J111" i="1"/>
  <c r="P111" i="1"/>
  <c r="Q111" i="1"/>
  <c r="R111" i="1"/>
  <c r="J112" i="1"/>
  <c r="Q112" i="1" s="1"/>
  <c r="P112" i="1"/>
  <c r="R112" i="1" s="1"/>
  <c r="J113" i="1"/>
  <c r="Q113" i="1" s="1"/>
  <c r="P113" i="1"/>
  <c r="R113" i="1" s="1"/>
  <c r="J114" i="1"/>
  <c r="P114" i="1"/>
  <c r="R114" i="1" s="1"/>
  <c r="J115" i="1"/>
  <c r="Q115" i="1" s="1"/>
  <c r="P115" i="1"/>
  <c r="R115" i="1"/>
  <c r="J116" i="1"/>
  <c r="P116" i="1"/>
  <c r="R116" i="1" s="1"/>
  <c r="J117" i="1"/>
  <c r="P117" i="1"/>
  <c r="R117" i="1" s="1"/>
  <c r="Q117" i="1"/>
  <c r="J118" i="1"/>
  <c r="P118" i="1"/>
  <c r="R118" i="1" s="1"/>
  <c r="J119" i="1"/>
  <c r="P119" i="1"/>
  <c r="Q119" i="1"/>
  <c r="R119" i="1"/>
  <c r="J120" i="1"/>
  <c r="Q120" i="1" s="1"/>
  <c r="P120" i="1"/>
  <c r="R120" i="1" s="1"/>
  <c r="J121" i="1"/>
  <c r="Q121" i="1" s="1"/>
  <c r="P121" i="1"/>
  <c r="R121" i="1" s="1"/>
  <c r="J122" i="1"/>
  <c r="P122" i="1"/>
  <c r="R122" i="1" s="1"/>
  <c r="J123" i="1"/>
  <c r="Q123" i="1" s="1"/>
  <c r="P123" i="1"/>
  <c r="R123" i="1"/>
  <c r="J124" i="1"/>
  <c r="P124" i="1"/>
  <c r="R124" i="1" s="1"/>
  <c r="J125" i="1"/>
  <c r="P125" i="1"/>
  <c r="R125" i="1" s="1"/>
  <c r="Q125" i="1"/>
  <c r="J126" i="1"/>
  <c r="P126" i="1"/>
  <c r="R126" i="1" s="1"/>
  <c r="J127" i="1"/>
  <c r="P127" i="1"/>
  <c r="Q127" i="1"/>
  <c r="R127" i="1"/>
  <c r="J128" i="1"/>
  <c r="Q128" i="1" s="1"/>
  <c r="P128" i="1"/>
  <c r="R128" i="1" s="1"/>
  <c r="J129" i="1"/>
  <c r="Q129" i="1" s="1"/>
  <c r="P129" i="1"/>
  <c r="R129" i="1" s="1"/>
  <c r="J130" i="1"/>
  <c r="P130" i="1"/>
  <c r="R130" i="1" s="1"/>
  <c r="J131" i="1"/>
  <c r="Q131" i="1" s="1"/>
  <c r="P131" i="1"/>
  <c r="R131" i="1"/>
  <c r="J132" i="1"/>
  <c r="P132" i="1"/>
  <c r="R132" i="1" s="1"/>
  <c r="J133" i="1"/>
  <c r="P133" i="1"/>
  <c r="R133" i="1" s="1"/>
  <c r="Q133" i="1"/>
  <c r="J134" i="1"/>
  <c r="P134" i="1"/>
  <c r="R134" i="1" s="1"/>
  <c r="J135" i="1"/>
  <c r="P135" i="1"/>
  <c r="Q135" i="1"/>
  <c r="R135" i="1"/>
  <c r="J136" i="1"/>
  <c r="Q136" i="1" s="1"/>
  <c r="P136" i="1"/>
  <c r="R136" i="1" s="1"/>
  <c r="J137" i="1"/>
  <c r="Q137" i="1" s="1"/>
  <c r="P137" i="1"/>
  <c r="R137" i="1" s="1"/>
  <c r="J138" i="1"/>
  <c r="P138" i="1"/>
  <c r="R138" i="1" s="1"/>
  <c r="J139" i="1"/>
  <c r="Q139" i="1" s="1"/>
  <c r="P139" i="1"/>
  <c r="R139" i="1"/>
  <c r="J140" i="1"/>
  <c r="P140" i="1"/>
  <c r="R140" i="1" s="1"/>
  <c r="J141" i="1"/>
  <c r="P141" i="1"/>
  <c r="R141" i="1" s="1"/>
  <c r="Q141" i="1"/>
  <c r="J142" i="1"/>
  <c r="P142" i="1"/>
  <c r="R142" i="1" s="1"/>
  <c r="J143" i="1"/>
  <c r="P143" i="1"/>
  <c r="Q143" i="1"/>
  <c r="R143" i="1"/>
  <c r="J144" i="1"/>
  <c r="Q144" i="1" s="1"/>
  <c r="P144" i="1"/>
  <c r="R144" i="1" s="1"/>
  <c r="J145" i="1"/>
  <c r="Q145" i="1" s="1"/>
  <c r="P145" i="1"/>
  <c r="R145" i="1"/>
  <c r="J146" i="1"/>
  <c r="P146" i="1"/>
  <c r="R146" i="1" s="1"/>
  <c r="J147" i="1"/>
  <c r="Q147" i="1" s="1"/>
  <c r="P147" i="1"/>
  <c r="R147" i="1"/>
  <c r="J148" i="1"/>
  <c r="P148" i="1"/>
  <c r="R148" i="1" s="1"/>
  <c r="J149" i="1"/>
  <c r="P149" i="1"/>
  <c r="R149" i="1" s="1"/>
  <c r="Q149" i="1"/>
  <c r="J150" i="1"/>
  <c r="P150" i="1"/>
  <c r="R150" i="1" s="1"/>
  <c r="J151" i="1"/>
  <c r="P151" i="1"/>
  <c r="Q151" i="1"/>
  <c r="R151" i="1"/>
  <c r="J152" i="1"/>
  <c r="Q152" i="1" s="1"/>
  <c r="P152" i="1"/>
  <c r="R152" i="1" s="1"/>
  <c r="J153" i="1"/>
  <c r="Q153" i="1" s="1"/>
  <c r="P153" i="1"/>
  <c r="R153" i="1"/>
  <c r="J154" i="1"/>
  <c r="P154" i="1"/>
  <c r="R154" i="1" s="1"/>
  <c r="J155" i="1"/>
  <c r="Q155" i="1" s="1"/>
  <c r="P155" i="1"/>
  <c r="R155" i="1"/>
  <c r="J156" i="1"/>
  <c r="P156" i="1"/>
  <c r="R156" i="1" s="1"/>
  <c r="J157" i="1"/>
  <c r="P157" i="1"/>
  <c r="R157" i="1" s="1"/>
  <c r="Q157" i="1"/>
  <c r="J158" i="1"/>
  <c r="P158" i="1"/>
  <c r="R158" i="1" s="1"/>
  <c r="J159" i="1"/>
  <c r="P159" i="1"/>
  <c r="Q159" i="1"/>
  <c r="R159" i="1"/>
  <c r="J160" i="1"/>
  <c r="Q160" i="1" s="1"/>
  <c r="P160" i="1"/>
  <c r="R160" i="1" s="1"/>
  <c r="J161" i="1"/>
  <c r="Q161" i="1" s="1"/>
  <c r="P161" i="1"/>
  <c r="R161" i="1"/>
  <c r="J162" i="1"/>
  <c r="P162" i="1"/>
  <c r="R162" i="1" s="1"/>
  <c r="J163" i="1"/>
  <c r="Q163" i="1" s="1"/>
  <c r="P163" i="1"/>
  <c r="R163" i="1"/>
  <c r="J164" i="1"/>
  <c r="P164" i="1"/>
  <c r="R164" i="1" s="1"/>
  <c r="J165" i="1"/>
  <c r="P165" i="1"/>
  <c r="R165" i="1" s="1"/>
  <c r="Q165" i="1"/>
  <c r="J166" i="1"/>
  <c r="P166" i="1"/>
  <c r="R166" i="1" s="1"/>
  <c r="J167" i="1"/>
  <c r="P167" i="1"/>
  <c r="Q167" i="1"/>
  <c r="R167" i="1"/>
  <c r="J168" i="1"/>
  <c r="Q168" i="1" s="1"/>
  <c r="P168" i="1"/>
  <c r="R168" i="1" s="1"/>
  <c r="J169" i="1"/>
  <c r="Q169" i="1" s="1"/>
  <c r="P169" i="1"/>
  <c r="R169" i="1"/>
  <c r="J170" i="1"/>
  <c r="P170" i="1"/>
  <c r="R170" i="1" s="1"/>
  <c r="J171" i="1"/>
  <c r="Q171" i="1" s="1"/>
  <c r="P171" i="1"/>
  <c r="R171" i="1"/>
  <c r="J172" i="1"/>
  <c r="P172" i="1"/>
  <c r="R172" i="1" s="1"/>
  <c r="J173" i="1"/>
  <c r="P173" i="1"/>
  <c r="R173" i="1" s="1"/>
  <c r="Q173" i="1"/>
  <c r="J174" i="1"/>
  <c r="P174" i="1"/>
  <c r="R174" i="1" s="1"/>
  <c r="J175" i="1"/>
  <c r="P175" i="1"/>
  <c r="Q175" i="1"/>
  <c r="R175" i="1"/>
  <c r="J176" i="1"/>
  <c r="Q176" i="1" s="1"/>
  <c r="P176" i="1"/>
  <c r="R176" i="1" s="1"/>
  <c r="J177" i="1"/>
  <c r="Q177" i="1" s="1"/>
  <c r="P177" i="1"/>
  <c r="R177" i="1"/>
  <c r="J178" i="1"/>
  <c r="P178" i="1"/>
  <c r="R178" i="1"/>
  <c r="J179" i="1"/>
  <c r="P179" i="1"/>
  <c r="R179" i="1" s="1"/>
  <c r="Q179" i="1"/>
  <c r="J180" i="1"/>
  <c r="P180" i="1"/>
  <c r="R180" i="1"/>
  <c r="J181" i="1"/>
  <c r="Q181" i="1" s="1"/>
  <c r="P181" i="1"/>
  <c r="R181" i="1"/>
  <c r="J182" i="1"/>
  <c r="P182" i="1"/>
  <c r="Q182" i="1"/>
  <c r="R182" i="1"/>
  <c r="J183" i="1"/>
  <c r="Q183" i="1" s="1"/>
  <c r="P183" i="1"/>
  <c r="R183" i="1"/>
  <c r="J184" i="1"/>
  <c r="P184" i="1"/>
  <c r="Q184" i="1"/>
  <c r="R184" i="1"/>
  <c r="J185" i="1"/>
  <c r="Q185" i="1" s="1"/>
  <c r="P185" i="1"/>
  <c r="R185" i="1"/>
  <c r="J186" i="1"/>
  <c r="P186" i="1"/>
  <c r="Q186" i="1"/>
  <c r="R186" i="1"/>
  <c r="J187" i="1"/>
  <c r="Q187" i="1" s="1"/>
  <c r="P187" i="1"/>
  <c r="R187" i="1"/>
  <c r="J188" i="1"/>
  <c r="P188" i="1"/>
  <c r="Q188" i="1"/>
  <c r="R188" i="1"/>
  <c r="J189" i="1"/>
  <c r="Q189" i="1" s="1"/>
  <c r="P189" i="1"/>
  <c r="R189" i="1"/>
  <c r="J190" i="1"/>
  <c r="P190" i="1"/>
  <c r="Q190" i="1"/>
  <c r="R190" i="1"/>
  <c r="J191" i="1"/>
  <c r="Q191" i="1" s="1"/>
  <c r="P191" i="1"/>
  <c r="R191" i="1" s="1"/>
  <c r="J192" i="1"/>
  <c r="P192" i="1"/>
  <c r="Q192" i="1"/>
  <c r="R192" i="1"/>
  <c r="J193" i="1"/>
  <c r="Q193" i="1" s="1"/>
  <c r="P193" i="1"/>
  <c r="R193" i="1" s="1"/>
  <c r="J194" i="1"/>
  <c r="P194" i="1"/>
  <c r="Q194" i="1"/>
  <c r="R194" i="1"/>
  <c r="J195" i="1"/>
  <c r="Q195" i="1" s="1"/>
  <c r="P195" i="1"/>
  <c r="R195" i="1" s="1"/>
  <c r="J196" i="1"/>
  <c r="P196" i="1"/>
  <c r="Q196" i="1"/>
  <c r="R196" i="1"/>
  <c r="J197" i="1"/>
  <c r="Q197" i="1" s="1"/>
  <c r="P197" i="1"/>
  <c r="R197" i="1" s="1"/>
  <c r="J198" i="1"/>
  <c r="P198" i="1"/>
  <c r="Q198" i="1"/>
  <c r="R198" i="1"/>
  <c r="J199" i="1"/>
  <c r="Q199" i="1" s="1"/>
  <c r="P199" i="1"/>
  <c r="R199" i="1" s="1"/>
  <c r="J200" i="1"/>
  <c r="P200" i="1"/>
  <c r="Q200" i="1"/>
  <c r="R200" i="1"/>
  <c r="J201" i="1"/>
  <c r="Q201" i="1" s="1"/>
  <c r="P201" i="1"/>
  <c r="R201" i="1" s="1"/>
  <c r="J202" i="1"/>
  <c r="P202" i="1"/>
  <c r="Q202" i="1"/>
  <c r="R202" i="1"/>
  <c r="J203" i="1"/>
  <c r="Q203" i="1" s="1"/>
  <c r="P203" i="1"/>
  <c r="R203" i="1" s="1"/>
  <c r="J204" i="1"/>
  <c r="P204" i="1"/>
  <c r="Q204" i="1"/>
  <c r="R204" i="1"/>
  <c r="J205" i="1"/>
  <c r="Q205" i="1" s="1"/>
  <c r="P205" i="1"/>
  <c r="R205" i="1" s="1"/>
  <c r="J206" i="1"/>
  <c r="P206" i="1"/>
  <c r="Q206" i="1"/>
  <c r="R206" i="1"/>
  <c r="J207" i="1"/>
  <c r="Q207" i="1" s="1"/>
  <c r="P207" i="1"/>
  <c r="R207" i="1" s="1"/>
  <c r="J208" i="1"/>
  <c r="P208" i="1"/>
  <c r="Q208" i="1"/>
  <c r="R208" i="1"/>
  <c r="J209" i="1"/>
  <c r="Q209" i="1" s="1"/>
  <c r="P209" i="1"/>
  <c r="R209" i="1" s="1"/>
  <c r="Q12" i="1" l="1"/>
  <c r="Q11" i="1"/>
  <c r="Q178" i="1"/>
  <c r="Q170" i="1"/>
  <c r="Q162" i="1"/>
  <c r="Q154" i="1"/>
  <c r="Q146" i="1"/>
  <c r="Q138" i="1"/>
  <c r="Q130" i="1"/>
  <c r="Q122" i="1"/>
  <c r="Q114" i="1"/>
  <c r="Q106" i="1"/>
  <c r="Q98" i="1"/>
  <c r="Q90" i="1"/>
  <c r="Q82" i="1"/>
  <c r="Q74" i="1"/>
  <c r="Q68" i="1"/>
  <c r="Q52" i="1"/>
  <c r="Q36" i="1"/>
  <c r="Q20" i="1"/>
  <c r="Q13" i="1"/>
  <c r="Q58" i="1"/>
  <c r="Q42" i="1"/>
  <c r="Q26" i="1"/>
  <c r="Q172" i="1"/>
  <c r="Q164" i="1"/>
  <c r="Q156" i="1"/>
  <c r="Q148" i="1"/>
  <c r="Q140" i="1"/>
  <c r="Q132" i="1"/>
  <c r="Q124" i="1"/>
  <c r="Q116" i="1"/>
  <c r="Q108" i="1"/>
  <c r="Q64" i="1"/>
  <c r="Q48" i="1"/>
  <c r="Q32" i="1"/>
  <c r="Q16" i="1"/>
  <c r="Q63" i="1"/>
  <c r="Q180" i="1"/>
  <c r="Q174" i="1"/>
  <c r="Q166" i="1"/>
  <c r="Q158" i="1"/>
  <c r="Q150" i="1"/>
  <c r="Q142" i="1"/>
  <c r="Q134" i="1"/>
  <c r="Q126" i="1"/>
  <c r="Q118" i="1"/>
  <c r="Q110" i="1"/>
  <c r="Q102" i="1"/>
  <c r="Q94" i="1"/>
  <c r="Q86" i="1"/>
  <c r="Q78" i="1"/>
  <c r="Q60" i="1"/>
  <c r="Q44" i="1"/>
  <c r="Q28" i="1"/>
  <c r="R101" i="1"/>
  <c r="R93" i="1"/>
  <c r="R85" i="1"/>
  <c r="R77" i="1"/>
  <c r="Q66" i="1"/>
  <c r="Q50" i="1"/>
  <c r="Q34" i="1"/>
  <c r="Q18" i="1"/>
  <c r="Q72" i="1"/>
  <c r="Q56" i="1"/>
  <c r="Q40" i="1"/>
  <c r="Q24" i="1"/>
  <c r="D17" i="8" l="1"/>
  <c r="D16" i="8"/>
  <c r="D15" i="8"/>
  <c r="B17" i="8"/>
  <c r="B16" i="8"/>
  <c r="B15" i="8"/>
  <c r="B9" i="8"/>
  <c r="B8" i="8"/>
  <c r="B7" i="8"/>
  <c r="B6" i="8"/>
  <c r="B5" i="8"/>
  <c r="B4" i="8"/>
  <c r="B2" i="8"/>
  <c r="P10" i="1" l="1"/>
  <c r="R10" i="1" s="1"/>
  <c r="J10" i="1"/>
  <c r="Q10" i="1" l="1"/>
  <c r="D12" i="8" l="1"/>
  <c r="D13" i="8"/>
  <c r="D14" i="8"/>
  <c r="D11" i="8"/>
  <c r="B14" i="8" l="1"/>
  <c r="B13" i="8"/>
  <c r="B12" i="8"/>
  <c r="B1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Stephanie Schlipper</author>
  </authors>
  <commentList>
    <comment ref="I7" authorId="0" shapeId="0" xr:uid="{2B963EFF-536D-4E17-B520-2766858D3F62}">
      <text>
        <r>
          <rPr>
            <b/>
            <sz val="9"/>
            <color indexed="81"/>
            <rFont val="Tahoma"/>
            <family val="2"/>
          </rPr>
          <t>Stephanie Schlipper:</t>
        </r>
        <r>
          <rPr>
            <sz val="9"/>
            <color indexed="81"/>
            <rFont val="Tahoma"/>
            <family val="2"/>
          </rPr>
          <t xml:space="preserve">
Inherent risk is the rating of the risk that exists as it stands or naturally occurs, prior to any mitigating actions being put in place. For example, if you were to do nothing to combat the risk from materalising what level of risk rating would this pose? </t>
        </r>
      </text>
    </comment>
    <comment ref="O7" authorId="0" shapeId="0" xr:uid="{F034E8FB-E684-4C86-B66E-9AEFE088F01A}">
      <text>
        <r>
          <rPr>
            <b/>
            <sz val="9"/>
            <color indexed="81"/>
            <rFont val="Tahoma"/>
            <family val="2"/>
          </rPr>
          <t>Stephanie Schlipper:</t>
        </r>
        <r>
          <rPr>
            <sz val="9"/>
            <color indexed="81"/>
            <rFont val="Tahoma"/>
            <family val="2"/>
          </rPr>
          <t xml:space="preserve">
The residual risk is the rating of the risk if all mitigation actions are successfully and effectively implemented. You can expect the residual risk to be lower than the inherent risk due to the actions taken the mitigate against the event occurence or impact.</t>
        </r>
      </text>
    </comment>
    <comment ref="A8" authorId="0" shapeId="0" xr:uid="{3C1CA9DD-596B-41AE-852E-308F7B2FF4F6}">
      <text>
        <r>
          <rPr>
            <b/>
            <sz val="9"/>
            <color indexed="81"/>
            <rFont val="Tahoma"/>
            <family val="2"/>
          </rPr>
          <t>Stephanie Schlipper:</t>
        </r>
        <r>
          <rPr>
            <sz val="9"/>
            <color indexed="81"/>
            <rFont val="Tahoma"/>
            <family val="2"/>
          </rPr>
          <t xml:space="preserve">
Enter in the date that you added the identified risk into this register using the format: DD/MM/YYYY
The risk date does not change as risks are eveolve across quarters or as they are deemed to be closed. They remain as a historical record of when the risk was first identified.</t>
        </r>
      </text>
    </comment>
    <comment ref="B8" authorId="0" shapeId="0" xr:uid="{55BF0363-D9A0-4090-BC8F-C7028CDE57A0}">
      <text>
        <r>
          <rPr>
            <b/>
            <sz val="9"/>
            <color indexed="81"/>
            <rFont val="Tahoma"/>
            <family val="2"/>
          </rPr>
          <t xml:space="preserve">Stephanie Schlipper:
</t>
        </r>
        <r>
          <rPr>
            <sz val="9"/>
            <color indexed="81"/>
            <rFont val="Tahoma"/>
            <family val="2"/>
          </rPr>
          <t>Give your identified risk a succinct single sentence title.
Example entry:
COVID -19 impact on PPE supplies</t>
        </r>
      </text>
    </comment>
    <comment ref="C8" authorId="0" shapeId="0" xr:uid="{9CA77D63-425C-4680-B973-EFAE9982C59E}">
      <text>
        <r>
          <rPr>
            <b/>
            <sz val="9"/>
            <color indexed="81"/>
            <rFont val="Tahoma"/>
            <family val="2"/>
          </rPr>
          <t>Stephanie Schlipper:</t>
        </r>
        <r>
          <rPr>
            <sz val="9"/>
            <color indexed="81"/>
            <rFont val="Tahoma"/>
            <family val="2"/>
          </rPr>
          <t xml:space="preserve">
A status will need to be ascribed to your identified risk. Please state whether it is open, emerging or closed:
- Open means that it is present and/or ongoing. 
- Closed means that it the risk is no longer relevant or has been resolved. 
- New / Emerging means that it has not been fully realised as a present risk but is on the horizon and gaining momentum. 
Please choose the risk status from the drop down menu in this column. Once you click on the cell the dropbox arrow will appear.
</t>
        </r>
      </text>
    </comment>
    <comment ref="D8" authorId="0" shapeId="0" xr:uid="{99ED5307-BCBD-4E6B-A4A1-6897F33196B6}">
      <text>
        <r>
          <rPr>
            <b/>
            <sz val="9"/>
            <color indexed="81"/>
            <rFont val="Tahoma"/>
            <family val="2"/>
          </rPr>
          <t>Stephanie Schlipper:</t>
        </r>
        <r>
          <rPr>
            <sz val="9"/>
            <color indexed="81"/>
            <rFont val="Tahoma"/>
            <family val="2"/>
          </rPr>
          <t xml:space="preserve">
FCDO  have outlined six categories by which risks now need to be categorised. 
A </t>
        </r>
        <r>
          <rPr>
            <b/>
            <sz val="9"/>
            <color indexed="81"/>
            <rFont val="Tahoma"/>
            <family val="2"/>
          </rPr>
          <t>contextual risk</t>
        </r>
        <r>
          <rPr>
            <sz val="9"/>
            <color indexed="81"/>
            <rFont val="Tahoma"/>
            <family val="2"/>
          </rPr>
          <t xml:space="preserve"> is one that is present in the space and location in which you are working. For example, risks may arise in challenging external settings such as conflict-affected areas, economically or environmentally fragile areas, or politicised settings.
A </t>
        </r>
        <r>
          <rPr>
            <b/>
            <sz val="9"/>
            <color indexed="81"/>
            <rFont val="Tahoma"/>
            <family val="2"/>
          </rPr>
          <t>delivery risk</t>
        </r>
        <r>
          <rPr>
            <sz val="9"/>
            <color indexed="81"/>
            <rFont val="Tahoma"/>
            <family val="2"/>
          </rPr>
          <t xml:space="preserve"> is a situation or event that will impact you or your partners' ability to deliver the programme. For example, the low resource capacity of your implementing partner(s) could prevent the programme from delivering against its stated objectives. Other delivery risks may arise around procurement disruptions or technical hurdles. 
A </t>
        </r>
        <r>
          <rPr>
            <b/>
            <sz val="9"/>
            <color indexed="81"/>
            <rFont val="Tahoma"/>
            <family val="2"/>
          </rPr>
          <t>safeguarding risk</t>
        </r>
        <r>
          <rPr>
            <sz val="9"/>
            <color indexed="81"/>
            <rFont val="Tahoma"/>
            <family val="2"/>
          </rPr>
          <t xml:space="preserve"> is an occurrence that could pose a threat to the protection of the health, well-being and human rights of individuals, which allow people — especially children, young people and vulnerable adults — to live free from abuse, harm and neglect. Every project, department and practice area should record at least one safeguarding risk.
An </t>
        </r>
        <r>
          <rPr>
            <b/>
            <sz val="9"/>
            <color indexed="81"/>
            <rFont val="Tahoma"/>
            <family val="2"/>
          </rPr>
          <t>operational risk</t>
        </r>
        <r>
          <rPr>
            <sz val="9"/>
            <color indexed="81"/>
            <rFont val="Tahoma"/>
            <family val="2"/>
          </rPr>
          <t xml:space="preserve"> relates to internal capacity to effectively oversee implementation of the programme and duty of care to staff. We strive to ensure the highest possible professional competence, experience, and appropriate level of resource in managing our teams. An example could be that staff are exposed or not adequately protected from COVID-19 or other infectious diseases within their work.
A </t>
        </r>
        <r>
          <rPr>
            <b/>
            <sz val="9"/>
            <color indexed="81"/>
            <rFont val="Tahoma"/>
            <family val="2"/>
          </rPr>
          <t>fiduciary risk</t>
        </r>
        <r>
          <rPr>
            <sz val="9"/>
            <color indexed="81"/>
            <rFont val="Tahoma"/>
            <family val="2"/>
          </rPr>
          <t xml:space="preserve"> is one that arises when funds are not used for the intended purposes; do not achieve value for money; and/or are not properly accounted for within the project. Risks such fraud or misappropriation are recorded within this category, as are exchange rate fluctuations or other financial management issues.
A </t>
        </r>
        <r>
          <rPr>
            <b/>
            <sz val="9"/>
            <color indexed="81"/>
            <rFont val="Tahoma"/>
            <family val="2"/>
          </rPr>
          <t>reputational risk</t>
        </r>
        <r>
          <rPr>
            <sz val="9"/>
            <color indexed="81"/>
            <rFont val="Tahoma"/>
            <family val="2"/>
          </rPr>
          <t xml:space="preserve"> is one that will pose detriment to the organisation's reputation or public image due to certain activities, associations, or perceptions.
Please choose the relevant risk category from the drop down menu in this column. Once you click on the cell the dropbox arrow will appear.</t>
        </r>
      </text>
    </comment>
    <comment ref="E8" authorId="0" shapeId="0" xr:uid="{84F26B2F-ACC8-41A3-BE92-C55B81802DC4}">
      <text>
        <r>
          <rPr>
            <b/>
            <sz val="9"/>
            <color indexed="81"/>
            <rFont val="Tahoma"/>
            <family val="2"/>
          </rPr>
          <t>Stephanie Schlipper:</t>
        </r>
        <r>
          <rPr>
            <sz val="9"/>
            <color indexed="81"/>
            <rFont val="Tahoma"/>
            <family val="2"/>
          </rPr>
          <t xml:space="preserve">
Choose the most appropriate sub-category for the risk from the drop down menu in this column. 
There are different sub-categories per risk category. These will automatically chnage in the drop-down menu based on the risk category you choose in the previous column.
Once you click on the cell the dropbox arrow will appear.</t>
        </r>
      </text>
    </comment>
    <comment ref="F8" authorId="0" shapeId="0" xr:uid="{2CAA089E-2731-4B2B-941C-26D268416B54}">
      <text>
        <r>
          <rPr>
            <b/>
            <sz val="9"/>
            <color indexed="81"/>
            <rFont val="Tahoma"/>
            <family val="2"/>
          </rPr>
          <t>Stephanie Schlipper:</t>
        </r>
        <r>
          <rPr>
            <sz val="9"/>
            <color indexed="81"/>
            <rFont val="Tahoma"/>
            <family val="2"/>
          </rPr>
          <t xml:space="preserve">
Specify the owner of the risk. Who is responsible for monitoring and taking action on this identified risk?
The person could be within your organisation or within your downstream implementing partner organisation. There can only be one risk owner per risk.
We request that you enter their full name, their job title and specify which organisation they are from, so that MannionDaniels/FCDO know who to contact if necessary.
Example entry:
Joe Bloggs, Project Manager, MannionDaniels</t>
        </r>
      </text>
    </comment>
    <comment ref="G8" authorId="0" shapeId="0" xr:uid="{35D00718-2162-4567-8EE7-AA2CB0DBFD10}">
      <text>
        <r>
          <rPr>
            <b/>
            <sz val="9"/>
            <color indexed="81"/>
            <rFont val="Tahoma"/>
            <family val="2"/>
          </rPr>
          <t>Stephanie Schlipper:</t>
        </r>
        <r>
          <rPr>
            <sz val="9"/>
            <color indexed="81"/>
            <rFont val="Tahoma"/>
            <family val="2"/>
          </rPr>
          <t xml:space="preserve">
To describe risk please outline the cause, event and impact succinctly in 1-3 sentences.
Example entry: 
Due to the current high global demand on personal protective equipment (PPE) because of the COVID-19 pandemic, there is a risk that the team will not be able to procure adequate supplies for all staff, resulting in heightened operational hazards and potential transmission of the virus in the work setting.
</t>
        </r>
      </text>
    </comment>
    <comment ref="H8" authorId="0" shapeId="0" xr:uid="{99A8D6C7-02BA-4D76-986C-799E32E62726}">
      <text>
        <r>
          <rPr>
            <b/>
            <sz val="9"/>
            <color indexed="81"/>
            <rFont val="Tahoma"/>
            <family val="2"/>
          </rPr>
          <t>Stephanie Schlipper:</t>
        </r>
        <r>
          <rPr>
            <sz val="9"/>
            <color indexed="81"/>
            <rFont val="Tahoma"/>
            <family val="2"/>
          </rPr>
          <t xml:space="preserve">
Refer to the 'FCDO Overall Risk Rating' chart on the FCDO Risk Guidance tab which presents the matrix for combining probability with impact to achieve the overall rating. The probability risk ratings are listed along the left side of the matrix. 
Inherent risk is the rating of the risk that exists as it stands or naturally occurs, prior to any mitigating actions being put in place.
Please choose the probability risk rating from the drop down menu in this column. Once you click on the cell the dropbox arrow will appear.</t>
        </r>
      </text>
    </comment>
    <comment ref="I8" authorId="0" shapeId="0" xr:uid="{AD2A57DE-1D3B-446F-8CAE-EE3069A80327}">
      <text>
        <r>
          <rPr>
            <b/>
            <sz val="9"/>
            <color indexed="81"/>
            <rFont val="Tahoma"/>
            <family val="2"/>
          </rPr>
          <t>Stephanie Schlipper:</t>
        </r>
        <r>
          <rPr>
            <sz val="9"/>
            <color indexed="81"/>
            <rFont val="Tahoma"/>
            <family val="2"/>
          </rPr>
          <t xml:space="preserve">
Refer to the 'FCDO Overall Risk Rating' chart on the FCDO Risk Guidance tab which presents the matrix for combining probability with impact to achieve the overall rating. The impact risk ratings are listed along the bottom of the matrix. 
Inherent risk is the rating of the risk that exists as it stands or naturally occurs, prior to any mitigating actions being put in place.
Please choose the impact risk rating from the drop down menu in this column. Once you click on the cell the dropbox arrow will appear.</t>
        </r>
      </text>
    </comment>
    <comment ref="J8" authorId="0" shapeId="0" xr:uid="{20E059D5-521B-48A8-84CC-2EC554C33719}">
      <text>
        <r>
          <rPr>
            <b/>
            <sz val="9"/>
            <color indexed="81"/>
            <rFont val="Tahoma"/>
            <family val="2"/>
          </rPr>
          <t>Stephanie Schlipper:</t>
        </r>
        <r>
          <rPr>
            <sz val="9"/>
            <color indexed="81"/>
            <rFont val="Tahoma"/>
            <family val="2"/>
          </rPr>
          <t xml:space="preserve">
In order to identify the overall risk rating, refer to the 'FCDO Overall Risk Rating' chart on the FCDO Risk Guidance tab which presents the matrix for combining probability with impact to achieve the overall rating. 
For example, if the pobability of your risk is 'Likely' and the impact is 'Major' the overall rating will be 'Severe' as the intersection of these two factors is the dark red box with the associated rating of 'Severe'.
Inherent risk is the rating of the risk that exists as it stands or naturally occurs, prior to any mitigating actions being put in place.
Please choose the overall risk rating from the drop down menu in this column. Once you click on the cell the dropbox arrow will appear.</t>
        </r>
      </text>
    </comment>
    <comment ref="K8" authorId="0" shapeId="0" xr:uid="{E31A59BF-5A5B-4743-9430-C3D51F722879}">
      <text>
        <r>
          <rPr>
            <b/>
            <sz val="9"/>
            <color indexed="81"/>
            <rFont val="Tahoma"/>
            <family val="2"/>
          </rPr>
          <t>Stephanie Schlipper:</t>
        </r>
        <r>
          <rPr>
            <sz val="9"/>
            <color indexed="81"/>
            <rFont val="Tahoma"/>
            <family val="2"/>
          </rPr>
          <t xml:space="preserve">
Detail the indicators and/or triggers that will signal that a risk has come to fruition or passed. These could be events, measurements, points in time or outcomes that are associated with the risk in question.
Example entries:
PPE supplies available to purchase
PPE inventory vs. number of staff</t>
        </r>
      </text>
    </comment>
    <comment ref="L8" authorId="0" shapeId="0" xr:uid="{9AC60F87-8573-4530-98F7-832834C332BD}">
      <text>
        <r>
          <rPr>
            <b/>
            <sz val="9"/>
            <color indexed="81"/>
            <rFont val="Tahoma"/>
            <family val="2"/>
          </rPr>
          <t>Stephanie Schlipper:</t>
        </r>
        <r>
          <rPr>
            <sz val="9"/>
            <color indexed="81"/>
            <rFont val="Tahoma"/>
            <family val="2"/>
          </rPr>
          <t xml:space="preserve">
FCDO require one of four actions to be taken against risks: tolerate, transfer, terminate, treat.
</t>
        </r>
        <r>
          <rPr>
            <b/>
            <sz val="9"/>
            <color indexed="81"/>
            <rFont val="Tahoma"/>
            <family val="2"/>
          </rPr>
          <t>Transferring Risk</t>
        </r>
        <r>
          <rPr>
            <sz val="9"/>
            <color indexed="81"/>
            <rFont val="Tahoma"/>
            <family val="2"/>
          </rPr>
          <t xml:space="preserve"> can be achieved through the use of various forms of insurance, or the payment to third parties who are prepared to take the risk on behalf of the organisation.
</t>
        </r>
        <r>
          <rPr>
            <b/>
            <sz val="9"/>
            <color indexed="81"/>
            <rFont val="Tahoma"/>
            <family val="2"/>
          </rPr>
          <t>Tolerating Risk</t>
        </r>
        <r>
          <rPr>
            <sz val="9"/>
            <color indexed="81"/>
            <rFont val="Tahoma"/>
            <family val="2"/>
          </rPr>
          <t xml:space="preserve"> is where no action can be easily taken to mitigate or reduce a risk and the presence of the risk is tolerated. 
</t>
        </r>
        <r>
          <rPr>
            <b/>
            <sz val="9"/>
            <color indexed="81"/>
            <rFont val="Tahoma"/>
            <family val="2"/>
          </rPr>
          <t>Terminating Risk</t>
        </r>
        <r>
          <rPr>
            <sz val="9"/>
            <color indexed="81"/>
            <rFont val="Tahoma"/>
            <family val="2"/>
          </rPr>
          <t xml:space="preserve"> simply involves risk elimination. This can be done by altering or removing an inherently risky process or practice to eliminate the risk. 
</t>
        </r>
        <r>
          <rPr>
            <b/>
            <sz val="9"/>
            <color indexed="81"/>
            <rFont val="Tahoma"/>
            <family val="2"/>
          </rPr>
          <t>Treating Risk</t>
        </r>
        <r>
          <rPr>
            <sz val="9"/>
            <color indexed="81"/>
            <rFont val="Tahoma"/>
            <family val="2"/>
          </rPr>
          <t xml:space="preserve"> is a method of controlling risk through actions that reduce the likelihood of the risk occurring or minimise its impact prior to its occurrence. There are also contingent measures that can be developed to reduce the impact of an event once it has occurred.
Please choose the action from the drop down menu in this column. Once you click on the cell the dropbox arrow will appear.</t>
        </r>
      </text>
    </comment>
    <comment ref="M8" authorId="0" shapeId="0" xr:uid="{2AEE7397-61C2-40BC-8C1E-80C24021C1D3}">
      <text>
        <r>
          <rPr>
            <b/>
            <sz val="9"/>
            <color indexed="81"/>
            <rFont val="Tahoma"/>
            <family val="2"/>
          </rPr>
          <t>Stephanie Schlipper:</t>
        </r>
        <r>
          <rPr>
            <sz val="9"/>
            <color indexed="81"/>
            <rFont val="Tahoma"/>
            <family val="2"/>
          </rPr>
          <t xml:space="preserve">
Detail the actions that the risk owner(s) will take to mitigate against the risk and if there are any controls that can be put in place or exercised to manage the risk. 
Example entry:
An inventory of existing PPE has been created to understand how much the company currently holds. Various PPE materials have been grouped together to be stored as full sets for an individual. This will be used to determine the number of PPE sets against the number of staff needing PPE. The number of rotating frontline staff will be reduced in the interim until enough PPE can be procured to ensure all staff are safe when on duty.</t>
        </r>
      </text>
    </comment>
    <comment ref="N8" authorId="0" shapeId="0" xr:uid="{96293B9B-0B01-42A3-80F2-906DEF241E53}">
      <text>
        <r>
          <rPr>
            <b/>
            <sz val="9"/>
            <color indexed="81"/>
            <rFont val="Tahoma"/>
            <family val="2"/>
          </rPr>
          <t>Stephanie Schlipper:</t>
        </r>
        <r>
          <rPr>
            <sz val="9"/>
            <color indexed="81"/>
            <rFont val="Tahoma"/>
            <family val="2"/>
          </rPr>
          <t xml:space="preserve">
Refer to the 'FCDO Overall Risk Rating' chart on the FCDO Risk Guidance tab which presents the matrix for combining probability with impact to achieve the overall rating. The probability risk ratings are listed along the left side of the matrix. 
The residual risk is the rating of the risk if all mitigation actions are successfully and effectively implemented. You can expect the residual risk to be lower than the inherent risk due to the actions taken the mitigate against the event occurence or impact.
Please choose the residual probability risk rating from the drop down menu in this column. Once you click on the cell the dropbox arrow will appear.</t>
        </r>
      </text>
    </comment>
    <comment ref="O8" authorId="0" shapeId="0" xr:uid="{F6C10C81-7D56-4FF2-876E-83DDE7704472}">
      <text>
        <r>
          <rPr>
            <b/>
            <sz val="9"/>
            <color indexed="81"/>
            <rFont val="Tahoma"/>
            <family val="2"/>
          </rPr>
          <t>Stephanie Schlipper:</t>
        </r>
        <r>
          <rPr>
            <sz val="9"/>
            <color indexed="81"/>
            <rFont val="Tahoma"/>
            <family val="2"/>
          </rPr>
          <t xml:space="preserve">
Refer to the 'FCDO Overall Risk Rating' chart on the FCDO Risk Guidance tab which presents the matrix for combining probability with impact to achieve the overall rating. The impact risk ratings are listed along the bottom of the matrix. 
The residual risk is the rating of the risk if all mitigation actions are successfully and effectively implemented. You can expect the residual risk to be lower than the inherent risk due to the actions taken the mitigate against the event occurence or impact.
Please choose the impact risk rating from the drop down menu in this column. Once you click on the cell the dropbox arrow will appear.</t>
        </r>
      </text>
    </comment>
    <comment ref="P8" authorId="0" shapeId="0" xr:uid="{20762C16-B203-4D95-94D7-26C85669E45F}">
      <text>
        <r>
          <rPr>
            <b/>
            <sz val="9"/>
            <color indexed="81"/>
            <rFont val="Tahoma"/>
            <family val="2"/>
          </rPr>
          <t>Stephanie Schlipper:</t>
        </r>
        <r>
          <rPr>
            <sz val="9"/>
            <color indexed="81"/>
            <rFont val="Tahoma"/>
            <family val="2"/>
          </rPr>
          <t xml:space="preserve">
In order to identify the overall risk rating, refer to the 'FCDO Overall Risk Rating' chart on the FCDO Risk Guidance tab which presents the matrix for combining probability with impact to achieve the overall rating. 
For example, if the pobability of your risk is 'Likely' and the impact is 'Major' the overall rating will be 'Severe' as the intersection of these two factors is the dark red box with the associated rating of 'Severe'.
The residual risk is the rating of the risk if all mitigation actions are successfully and effectively implemented. You can expect the residual risk to be lower than the inherent risk due to the actions taken the mitigate against the event occurence or impact.
Please choose the overall risk rating from the drop down menu in this column. Once you click on the cell the dropbox arrow will appear.</t>
        </r>
      </text>
    </comment>
    <comment ref="R8" authorId="0" shapeId="0" xr:uid="{D1779007-A6AB-4913-92E6-98D59B28F476}">
      <text>
        <r>
          <rPr>
            <b/>
            <sz val="9"/>
            <color indexed="81"/>
            <rFont val="Tahoma"/>
            <family val="2"/>
          </rPr>
          <t>Stephanie Schlipper:</t>
        </r>
        <r>
          <rPr>
            <sz val="9"/>
            <color indexed="81"/>
            <rFont val="Tahoma"/>
            <family val="2"/>
          </rPr>
          <t xml:space="preserve">
Risk appetite is defined as the amount of risk to which the organisation is prepared to accept, tolerate or be exposed to at any point in time. The risk appetite per category for UK Aid Direct and UK Aid Match can be found on the Grant Detail tab. 
This column will autopopulate if the residual risk rating against the chosen risk category is higher than the articulated risk appetite for that category. Refer to the Grant Detail tab for more guidance on risk appetite.
Out of appetite risks will be highlighted here and will need to be discussed with your Performance and Risk Manager. </t>
        </r>
      </text>
    </comment>
    <comment ref="S8" authorId="0" shapeId="0" xr:uid="{E8BA9EF2-B027-45A9-929B-73238FE0C10B}">
      <text>
        <r>
          <rPr>
            <b/>
            <sz val="9"/>
            <color indexed="81"/>
            <rFont val="Tahoma"/>
            <family val="2"/>
          </rPr>
          <t>Stephanie Schlipper:</t>
        </r>
        <r>
          <rPr>
            <sz val="9"/>
            <color indexed="81"/>
            <rFont val="Tahoma"/>
            <family val="2"/>
          </rPr>
          <t xml:space="preserve">
This 'What's changed' column does not need to be filled in when you add in a new risk to the register. It can be left blank when it is a new risk identified for the quarter.
It will need to be filled in when the next quarterly submission of the risk register is made, providing a brief summary of what has changed since the risk was entered originally. What event(s) occured that led to the risk increasing, decreasing or remaining steady in rating? How has the wider risk context changed in the meantime? How have you treated, transfered or terminated the risk? Have new mitigations been undertaken since the last update? If the risk is simultaneously being closed, what led to it being resolved? 
The new entry should be dated, and all previous entries should be left in the cell for a historical record with the most recent entry at the top of the cell. This will make it clear for the PRM to see which is the relevant update for the reporting period. 
Example entry:
</t>
        </r>
        <r>
          <rPr>
            <b/>
            <sz val="9"/>
            <color indexed="81"/>
            <rFont val="Tahoma"/>
            <family val="2"/>
          </rPr>
          <t xml:space="preserve">16/07/2020: </t>
        </r>
        <r>
          <rPr>
            <sz val="9"/>
            <color indexed="81"/>
            <rFont val="Tahoma"/>
            <family val="2"/>
          </rPr>
          <t>COVID-19 continues to impact on the local availability of various supplies needed for the project, including PPE. However, a supplier in the neighbouring country has now been identified and contacted to determine if an order can be placed and shipped across the border.</t>
        </r>
        <r>
          <rPr>
            <b/>
            <sz val="9"/>
            <color indexed="81"/>
            <rFont val="Tahoma"/>
            <family val="2"/>
          </rPr>
          <t xml:space="preserve">
17/05/2020: </t>
        </r>
        <r>
          <rPr>
            <sz val="9"/>
            <color indexed="81"/>
            <rFont val="Tahoma"/>
            <family val="2"/>
          </rPr>
          <t xml:space="preserve">The rates of COVID-19 have increased significantly across the country and the government has imposed movement restrictions. This is impacting on the local availability of various project supplies, which may start having an impact on project delivery. We are starting to explore alternative sources. </t>
        </r>
        <r>
          <rPr>
            <b/>
            <sz val="9"/>
            <color indexed="81"/>
            <rFont val="Tahoma"/>
            <family val="2"/>
          </rPr>
          <t xml:space="preserve">
14/01/2020: </t>
        </r>
        <r>
          <rPr>
            <sz val="9"/>
            <color indexed="81"/>
            <rFont val="Tahoma"/>
            <family val="2"/>
          </rPr>
          <t>The new coronavirus is spreading quickly in neighbouring countries and the first cases have been identified in the capital city. We are keeping monitoring the rates and locations of infection on a daily basis.</t>
        </r>
        <r>
          <rPr>
            <i/>
            <sz val="9"/>
            <color indexed="81"/>
            <rFont val="Tahoma"/>
            <family val="2"/>
          </rPr>
          <t xml:space="preserve">
</t>
        </r>
      </text>
    </comment>
    <comment ref="T8" authorId="0" shapeId="0" xr:uid="{76AD3C56-28CB-4EB7-AB56-BEC56126C601}">
      <text>
        <r>
          <rPr>
            <b/>
            <sz val="9"/>
            <color indexed="81"/>
            <rFont val="Tahoma"/>
            <family val="2"/>
          </rPr>
          <t>Stephanie Schlipper:</t>
        </r>
        <r>
          <rPr>
            <sz val="9"/>
            <color indexed="81"/>
            <rFont val="Tahoma"/>
            <family val="2"/>
          </rPr>
          <t xml:space="preserve">
This 'Trend' column does not need to be filled in when you add in a new risk to the register. It can be left blank when it is a new risk identified for the quarter.
The trend will need to be recorded when the 'What's changed' column is filled in. The purpose is to clarify the trend of the risk follow the changes. Has it remained steady? Or is it now on an upwards (risk augmenting) or downwards (risk reducing) trend?
Please choose the risk trend from the drop down menu in this column. Once you click on the cell the dropbox arrow will appear.</t>
        </r>
      </text>
    </comment>
    <comment ref="U8" authorId="0" shapeId="0" xr:uid="{328FF524-13FF-4B07-8282-7378B8E2DC30}">
      <text>
        <r>
          <rPr>
            <b/>
            <sz val="9"/>
            <color indexed="81"/>
            <rFont val="Tahoma"/>
            <family val="2"/>
          </rPr>
          <t>Stephanie Schlipper:</t>
        </r>
        <r>
          <rPr>
            <sz val="9"/>
            <color indexed="81"/>
            <rFont val="Tahoma"/>
            <family val="2"/>
          </rPr>
          <t xml:space="preserve">
Please confirm whether the identified risk materialised. If the risk materialised this means that the foreseen or uncertain event or situation (risk) did occur and became an issue or incident. 
If a risk was identified but did not happen because the context changed or the mitigation actions were successful then the risk did not materialise. 
Please choose Yes from the dropdown menu if the risk materialise. Choose No if the risk passed without materialisation.</t>
        </r>
      </text>
    </comment>
    <comment ref="V8" authorId="0" shapeId="0" xr:uid="{043189AD-74DB-4ACB-B175-62D7B6BE741E}">
      <text>
        <r>
          <rPr>
            <b/>
            <sz val="9"/>
            <color indexed="81"/>
            <rFont val="Tahoma"/>
            <family val="2"/>
          </rPr>
          <t>Stephanie Schlipper:</t>
        </r>
        <r>
          <rPr>
            <sz val="9"/>
            <color indexed="81"/>
            <rFont val="Tahoma"/>
            <family val="2"/>
          </rPr>
          <t xml:space="preserve">
Provide the date when the risk was no longer open / live and was changed to closed status in this register.</t>
        </r>
      </text>
    </comment>
  </commentList>
</comments>
</file>

<file path=xl/sharedStrings.xml><?xml version="1.0" encoding="utf-8"?>
<sst xmlns="http://schemas.openxmlformats.org/spreadsheetml/2006/main" count="198" uniqueCount="159">
  <si>
    <t xml:space="preserve">Risk category </t>
  </si>
  <si>
    <t xml:space="preserve">Risk Owner </t>
  </si>
  <si>
    <t xml:space="preserve">Description of risk </t>
  </si>
  <si>
    <t xml:space="preserve">Probability </t>
  </si>
  <si>
    <t xml:space="preserve">Impact </t>
  </si>
  <si>
    <t xml:space="preserve">Indicators and Triggers </t>
  </si>
  <si>
    <t xml:space="preserve">Within appetite </t>
  </si>
  <si>
    <t xml:space="preserve">Trend </t>
  </si>
  <si>
    <t xml:space="preserve">Residual Risk </t>
  </si>
  <si>
    <t xml:space="preserve">Inherent Risk </t>
  </si>
  <si>
    <t xml:space="preserve">Triggers that could result in the risk materialising </t>
  </si>
  <si>
    <t xml:space="preserve">Mitigating Action </t>
  </si>
  <si>
    <t>Grant holder organisation name</t>
  </si>
  <si>
    <t xml:space="preserve">Grant reference number </t>
  </si>
  <si>
    <t>Project partners (if relevant)</t>
  </si>
  <si>
    <t>Project title</t>
  </si>
  <si>
    <t>Project start date</t>
  </si>
  <si>
    <t>Project end date</t>
  </si>
  <si>
    <t>RISK EXPLANATION</t>
  </si>
  <si>
    <t xml:space="preserve">Treat </t>
  </si>
  <si>
    <t xml:space="preserve">Terminate </t>
  </si>
  <si>
    <t>Moderate</t>
  </si>
  <si>
    <t>Transfer</t>
  </si>
  <si>
    <t>Tolerate</t>
  </si>
  <si>
    <t>Insignificant</t>
  </si>
  <si>
    <t>Risk date</t>
  </si>
  <si>
    <t>Risk title</t>
  </si>
  <si>
    <t>Context</t>
  </si>
  <si>
    <t>Delivery</t>
  </si>
  <si>
    <t>Safeguarding</t>
  </si>
  <si>
    <t>Fiduciary</t>
  </si>
  <si>
    <t>Reputational</t>
  </si>
  <si>
    <t>Proposed action to respond to the risk</t>
  </si>
  <si>
    <t xml:space="preserve">Status of the risk </t>
  </si>
  <si>
    <t>Trend of the risk</t>
  </si>
  <si>
    <t>High</t>
  </si>
  <si>
    <t>Medium</t>
  </si>
  <si>
    <t>Low</t>
  </si>
  <si>
    <t>Open</t>
  </si>
  <si>
    <t>Closed</t>
  </si>
  <si>
    <t>Emerging</t>
  </si>
  <si>
    <t>Steady</t>
  </si>
  <si>
    <t>Upwards</t>
  </si>
  <si>
    <t>Downwards</t>
  </si>
  <si>
    <t>Minor</t>
  </si>
  <si>
    <t>Severe</t>
  </si>
  <si>
    <t>Rare</t>
  </si>
  <si>
    <t>Unlikely</t>
  </si>
  <si>
    <t>Possible</t>
  </si>
  <si>
    <t>Likely</t>
  </si>
  <si>
    <t>Almost certain</t>
  </si>
  <si>
    <t/>
  </si>
  <si>
    <t>Major</t>
  </si>
  <si>
    <t xml:space="preserve">Status </t>
  </si>
  <si>
    <t xml:space="preserve">Detail associated controls and mitigation actions </t>
  </si>
  <si>
    <t>Please fill in the requested details below</t>
  </si>
  <si>
    <t>Provide a short title for your risk</t>
  </si>
  <si>
    <t>Identify sub-category of risk  where possible</t>
  </si>
  <si>
    <t xml:space="preserve">Identify the inherent likelihood of the risk materialising </t>
  </si>
  <si>
    <t>Identify the inherent impact of the of the risk materialising</t>
  </si>
  <si>
    <t xml:space="preserve">Identify the residual likelihood of the risk materialising </t>
  </si>
  <si>
    <t>Date risk closed</t>
  </si>
  <si>
    <t>Did the risk materialise?</t>
  </si>
  <si>
    <t xml:space="preserve">When the risk has passed and is no longer open, enter the date the status was changed to 'closed' </t>
  </si>
  <si>
    <t xml:space="preserve">When closing out the risk, confirm if the risk materialised </t>
  </si>
  <si>
    <t>CLOSING RISKS</t>
  </si>
  <si>
    <t>Person(s) responsible for risk updates</t>
  </si>
  <si>
    <t>Identify risk owner's name, job title and organisation</t>
  </si>
  <si>
    <t>UK Aid Direct and UK Aid Match Risk Register Template</t>
  </si>
  <si>
    <t>status</t>
  </si>
  <si>
    <t>probability</t>
  </si>
  <si>
    <t>trend</t>
  </si>
  <si>
    <t>Please read all guidance below before updating your risk register</t>
  </si>
  <si>
    <t xml:space="preserve">Brief description of the risk  using  the correct  structure of: the cause of the risk, the risk itself, and the impact of the risk (see guidance  tab) </t>
  </si>
  <si>
    <t>Description of what has changed in the risk context since the last reporting period. Please refer to guidance  tab on how to enter updates</t>
  </si>
  <si>
    <t xml:space="preserve">Risk sub-category </t>
  </si>
  <si>
    <t>Overall inherent risk rating</t>
  </si>
  <si>
    <t>Overall residual risk rating</t>
  </si>
  <si>
    <t xml:space="preserve">Treatment Action </t>
  </si>
  <si>
    <t>What's changed this quarter</t>
  </si>
  <si>
    <t>Specify date risk was added to risk register in the DD/MM/YYYY format</t>
  </si>
  <si>
    <t>Operational</t>
  </si>
  <si>
    <t>Identify the residual impact of the risk materialising</t>
  </si>
  <si>
    <t>Steady Trend</t>
  </si>
  <si>
    <t>Upwards Trend</t>
  </si>
  <si>
    <t>Downwards Trend</t>
  </si>
  <si>
    <t>Impact</t>
  </si>
  <si>
    <t>Open Risks</t>
  </si>
  <si>
    <t>Closed Risks</t>
  </si>
  <si>
    <t>New/Emerging Risks</t>
  </si>
  <si>
    <t xml:space="preserve">Categories of risk </t>
  </si>
  <si>
    <t xml:space="preserve">Operational </t>
  </si>
  <si>
    <t>Category</t>
  </si>
  <si>
    <t xml:space="preserve"> Institutional</t>
  </si>
  <si>
    <t xml:space="preserve"> Political</t>
  </si>
  <si>
    <t xml:space="preserve"> Conflict</t>
  </si>
  <si>
    <t xml:space="preserve"> Economic</t>
  </si>
  <si>
    <t xml:space="preserve"> Natural Disaster</t>
  </si>
  <si>
    <t xml:space="preserve"> Public Health</t>
  </si>
  <si>
    <t xml:space="preserve"> Social / Cultural		</t>
  </si>
  <si>
    <t xml:space="preserve"> Duty of Care</t>
  </si>
  <si>
    <t xml:space="preserve"> Personnel Security and Safety</t>
  </si>
  <si>
    <t xml:space="preserve"> Human Resources		</t>
  </si>
  <si>
    <t xml:space="preserve"> Procurement</t>
  </si>
  <si>
    <t xml:space="preserve"> Technical</t>
  </si>
  <si>
    <t xml:space="preserve"> Capacity to deliver</t>
  </si>
  <si>
    <t xml:space="preserve"> Delivery chain / Downstream Partners</t>
  </si>
  <si>
    <t xml:space="preserve"> Financial Instability / Funding Insecurity</t>
  </si>
  <si>
    <t xml:space="preserve">  Do No Harm</t>
  </si>
  <si>
    <t xml:space="preserve"> Assets		</t>
  </si>
  <si>
    <t xml:space="preserve"> Beneficiary Safeguarding</t>
  </si>
  <si>
    <t xml:space="preserve"> Staff Safeguarding		</t>
  </si>
  <si>
    <t xml:space="preserve"> Communications</t>
  </si>
  <si>
    <t xml:space="preserve"> Relationships</t>
  </si>
  <si>
    <t xml:space="preserve"> Public Engagement		</t>
  </si>
  <si>
    <t>Other</t>
  </si>
  <si>
    <t xml:space="preserve"> Climate Change / Environment</t>
  </si>
  <si>
    <t xml:space="preserve"> Other</t>
  </si>
  <si>
    <t>Fraud: Conflict of interest</t>
  </si>
  <si>
    <t>Fraud: Corruption</t>
  </si>
  <si>
    <t>Fraud: Contract fraud (bid rigging, facilitation payments, price fixing, non-competitive tendering)</t>
  </si>
  <si>
    <t>Fraud: Ghost or illegible beneficiaries</t>
  </si>
  <si>
    <t>Fraud: Inappropriate recruitment</t>
  </si>
  <si>
    <t>Fraud: Misuse of assets</t>
  </si>
  <si>
    <t>Fraud: Payment fraud</t>
  </si>
  <si>
    <t>Fraud: Salary and allowance fraud (including expenses)</t>
  </si>
  <si>
    <t>Fraud: Terrorist financing or association</t>
  </si>
  <si>
    <t>Fraud: Theft of assets (non-cash)</t>
  </si>
  <si>
    <t>Fraud: Theft of cash</t>
  </si>
  <si>
    <t>Fraud: Unsupported expenditure</t>
  </si>
  <si>
    <t>Maximum acceptable residual risk level</t>
  </si>
  <si>
    <t xml:space="preserve">Risk appetite is defined as the amount of risk an entity is prepared to accept, tolerate, or be exposed to at any point in time. It can be expressed as the limits of risk which can be taken or tolerated depending on the current operating context. UK Aid Direct and UK Aid Match define risk appetite by risk category against overall residual risk level. For example, UK Aid Direct and UK Aid Match hold a low risk appetite for safeguarding and fiduciary risks, but a high-risk appetite for context risks. This means both funding mechanisms accept projects delivering in contexts with severe risks (conflict-affect areas, fragile states) but cannot tolerate projects that pose severe safeguarding risks. 
The maximum acceptable residual risk rating per category of risk is outlined to the left. This means that if a safeguarding risk has a residual risk rating of major (after mitigating actions have been implemented) then this is deemed to be out of appetite. If any of your project risks are out of appetite, these will need to be escalated and discussed with your Performance and Risk Manager. This template will automatically populate whether your residual risk for a certain category falls outside of appetite to help aid the escalation process. </t>
  </si>
  <si>
    <t xml:space="preserve">Risk Guidance for UK Aid Direct and UK Aid Match </t>
  </si>
  <si>
    <t>Please read the FCDO risk guidance tab before completing your risk register</t>
  </si>
  <si>
    <t xml:space="preserve">Identify risk against FCDO's 6 risk categories </t>
  </si>
  <si>
    <t>Data Quality Check</t>
  </si>
  <si>
    <t>Overall inherent risk rating (autocalculated)</t>
  </si>
  <si>
    <t>Overall residual risk rating (autocalculated)</t>
  </si>
  <si>
    <t>Is the residual risk within risk appetite (autocalculated)</t>
  </si>
  <si>
    <t>If Error is returned, check that residual risk rating is not higher than inherent risk rating
(autocalculated)</t>
  </si>
  <si>
    <t>UK Aid Direct and UK Aid Match Risk Appetite</t>
  </si>
  <si>
    <r>
      <t xml:space="preserve">FCDO risk appetite varies by the different categories of risk, and mirrors FCDO’s overall risk appetite: 
•	</t>
    </r>
    <r>
      <rPr>
        <b/>
        <sz val="14"/>
        <color theme="1"/>
        <rFont val="Calibri"/>
        <family val="2"/>
        <scheme val="minor"/>
      </rPr>
      <t>External Context:</t>
    </r>
    <r>
      <rPr>
        <sz val="14"/>
        <color theme="1"/>
        <rFont val="Calibri"/>
        <family val="2"/>
        <scheme val="minor"/>
      </rPr>
      <t xml:space="preserve"> FCDO has a high appetite for contextual risks. FCDO’s large umbrella civil society funds have a balanced geographic and thematic spread to set overall risk levels at medium. Some projects within these funds will operate in very challenging contexts. Risks relate directly to the impact on the programme.
•	</t>
    </r>
    <r>
      <rPr>
        <b/>
        <sz val="14"/>
        <color theme="1"/>
        <rFont val="Calibri"/>
        <family val="2"/>
        <scheme val="minor"/>
      </rPr>
      <t>Fiduciary:</t>
    </r>
    <r>
      <rPr>
        <sz val="14"/>
        <color theme="1"/>
        <rFont val="Calibri"/>
        <family val="2"/>
        <scheme val="minor"/>
      </rPr>
      <t xml:space="preserve"> FCDO has a very low appetite for fiduciary risk. We will not tolerate our money being mishandled, misappropriated, or otherwise spent beyond the pre-agreed scope of our programmes. We take a zero-tolerance approach to fraud and corruption and report all suspicions to reportingconcerns@FCDO.gov.uk. All fraud cases are recorded, reviewed and appropriate action taken. Lessons learned are shared to raise awareness and build knowledge of types of risks, enablers/red flags, and controls.
•	</t>
    </r>
    <r>
      <rPr>
        <b/>
        <sz val="14"/>
        <color theme="1"/>
        <rFont val="Calibri"/>
        <family val="2"/>
        <scheme val="minor"/>
      </rPr>
      <t>Operational:</t>
    </r>
    <r>
      <rPr>
        <sz val="14"/>
        <color theme="1"/>
        <rFont val="Calibri"/>
        <family val="2"/>
        <scheme val="minor"/>
      </rPr>
      <t xml:space="preserve"> Relates to an internal capacity to effectively oversee implementation of a programme of work and our duty of care to staff. FCDO has a low appetite for operational risk and strive to ensure the highest possible professional competence, experience, and appropriate level of resource in managing our programmes and funds. 
•	</t>
    </r>
    <r>
      <rPr>
        <b/>
        <sz val="14"/>
        <color theme="1"/>
        <rFont val="Calibri"/>
        <family val="2"/>
        <scheme val="minor"/>
      </rPr>
      <t>Safeguarding:</t>
    </r>
    <r>
      <rPr>
        <sz val="14"/>
        <color theme="1"/>
        <rFont val="Calibri"/>
        <family val="2"/>
        <scheme val="minor"/>
      </rPr>
      <t xml:space="preserve"> FCDO has a very low appetite for risks that impact staff safety and welfare. FCDO has a low appetite for risk associated with unintended harm to people and to the environment because of our programmes. Since early 2018, FCDO has been focusing in particular on mitigating the risks of sexual exploitation and abuse and sexual harassment across the aid sector: we will try to prevent it, listen to those who are affected and respond sensitively but robustly by acting immediately upon reports and suspicions that it has occurred and learning from every case. FCDO operates within our international obligations including for human rights, gender and for environmental conservation and protection, and we aim to set high ethical and moral standards in line with FCDO’s updated approach on safeguarding. FCDO expects all our partners to follow our lead and apply robust safeguards and reporting measures, through their own processes.
•	</t>
    </r>
    <r>
      <rPr>
        <b/>
        <sz val="14"/>
        <color theme="1"/>
        <rFont val="Calibri"/>
        <family val="2"/>
        <scheme val="minor"/>
      </rPr>
      <t>Delivery:</t>
    </r>
    <r>
      <rPr>
        <sz val="14"/>
        <color theme="1"/>
        <rFont val="Calibri"/>
        <family val="2"/>
        <scheme val="minor"/>
      </rPr>
      <t xml:space="preserve"> FCDO is prepared to take high risks in key parts of our portfolio to deliver innovative, high impact programmes that bring about positive development outcomes for the most excluded. FCDO can, and does, transfer key operational risks to our implementing partners but we cannot transfer all the delivery risk, particularly when working through small organisations. 
•	</t>
    </r>
    <r>
      <rPr>
        <b/>
        <sz val="14"/>
        <color theme="1"/>
        <rFont val="Calibri"/>
        <family val="2"/>
        <scheme val="minor"/>
      </rPr>
      <t>Reputational:</t>
    </r>
    <r>
      <rPr>
        <sz val="14"/>
        <color theme="1"/>
        <rFont val="Calibri"/>
        <family val="2"/>
        <scheme val="minor"/>
      </rPr>
      <t xml:space="preserve"> FCDO has a low appetite for reputational risk. We work closely with our HMG and implementing partners to mitigate potential reputational issues. Delivery chain mapping is completed for all projects including those manage by Fund Managers. </t>
    </r>
  </si>
  <si>
    <r>
      <rPr>
        <b/>
        <sz val="16"/>
        <color rgb="FF16216A"/>
        <rFont val="Calibri"/>
        <family val="2"/>
        <scheme val="minor"/>
      </rPr>
      <t>Risk appetite: treatment actions and risk categories</t>
    </r>
    <r>
      <rPr>
        <sz val="14"/>
        <color rgb="FF16216A"/>
        <rFont val="Calibri"/>
        <family val="2"/>
        <scheme val="minor"/>
      </rPr>
      <t xml:space="preserve">
</t>
    </r>
    <r>
      <rPr>
        <sz val="14"/>
        <rFont val="Calibri"/>
        <family val="2"/>
        <scheme val="minor"/>
      </rPr>
      <t xml:space="preserve">Risk appetite is defined by HM Treasury as “the amount of risk which the organisation is prepared to accept, tolerate or be exposed to at any point in time”. Risk is inherent in the challenging contexts in which we operate, so we aim to find an acceptable balance between the costs of managing the risks, and the likely costs and impacts if the risks materialise, as well as the costs of not acting. 
Risk appetite is helpful in determining how we should respond to risk when it materialises. We can respond to risk in four ways: 
•	</t>
    </r>
    <r>
      <rPr>
        <b/>
        <sz val="14"/>
        <rFont val="Calibri"/>
        <family val="2"/>
        <scheme val="minor"/>
      </rPr>
      <t>Tolerate</t>
    </r>
    <r>
      <rPr>
        <sz val="14"/>
        <rFont val="Calibri"/>
        <family val="2"/>
        <scheme val="minor"/>
      </rPr>
      <t xml:space="preserve"> – minor risks, particularly where they might require considerable action to reduce further, can be tolerated
•	</t>
    </r>
    <r>
      <rPr>
        <b/>
        <sz val="14"/>
        <rFont val="Calibri"/>
        <family val="2"/>
        <scheme val="minor"/>
      </rPr>
      <t>Transfer</t>
    </r>
    <r>
      <rPr>
        <sz val="14"/>
        <rFont val="Calibri"/>
        <family val="2"/>
        <scheme val="minor"/>
      </rPr>
      <t xml:space="preserve"> – for all risks, no matter the rating, we should consider who else might be worrying about the same risk, and either transfer or share the risk and response
•	</t>
    </r>
    <r>
      <rPr>
        <b/>
        <sz val="14"/>
        <rFont val="Calibri"/>
        <family val="2"/>
        <scheme val="minor"/>
      </rPr>
      <t>Terminate</t>
    </r>
    <r>
      <rPr>
        <sz val="14"/>
        <rFont val="Calibri"/>
        <family val="2"/>
        <scheme val="minor"/>
      </rPr>
      <t xml:space="preserve"> – severe risks should make us think about what would need to happen for us to exit the situation and remove the risk entirely if it is possible. 
•	</t>
    </r>
    <r>
      <rPr>
        <b/>
        <sz val="14"/>
        <rFont val="Calibri"/>
        <family val="2"/>
        <scheme val="minor"/>
      </rPr>
      <t>Treat</t>
    </r>
    <r>
      <rPr>
        <sz val="14"/>
        <rFont val="Calibri"/>
        <family val="2"/>
        <scheme val="minor"/>
      </rPr>
      <t xml:space="preserve"> – most risks fall in this category – where we are looking to mitigate it by reducing the likelihood or the impact of the risk.</t>
    </r>
    <r>
      <rPr>
        <sz val="14"/>
        <color rgb="FF16216A"/>
        <rFont val="Calibri"/>
        <family val="2"/>
        <scheme val="minor"/>
      </rPr>
      <t xml:space="preserve">
</t>
    </r>
    <r>
      <rPr>
        <sz val="14"/>
        <rFont val="Calibri"/>
        <family val="2"/>
        <scheme val="minor"/>
      </rPr>
      <t xml:space="preserve">
Risk appetite is helpful in determining when we should escalate risks: as a general principle, risks that are either major or severe before mitigating action should be considered for escalation. Escalation can help you take a broader view of the risk and learn from others’ approaches, as well as ensure appropriate oversight. Once mitigations are deemed to have reduced the likelihood or impact, risks can be de-escalated again.</t>
    </r>
  </si>
  <si>
    <r>
      <rPr>
        <b/>
        <sz val="16"/>
        <color rgb="FF16216A"/>
        <rFont val="Calibri"/>
        <family val="2"/>
        <scheme val="minor"/>
      </rPr>
      <t xml:space="preserve">The risk register review cycle </t>
    </r>
    <r>
      <rPr>
        <sz val="14"/>
        <color theme="1"/>
        <rFont val="Calibri"/>
        <family val="2"/>
        <scheme val="minor"/>
      </rPr>
      <t xml:space="preserve">
The diagram below outlines the key elements to consider, discuss and update during each review period of the risk register. </t>
    </r>
  </si>
  <si>
    <r>
      <rPr>
        <b/>
        <sz val="16"/>
        <color rgb="FF16216A"/>
        <rFont val="Calibri"/>
        <family val="2"/>
        <scheme val="minor"/>
      </rPr>
      <t>Risk subcategories by category</t>
    </r>
    <r>
      <rPr>
        <b/>
        <sz val="16"/>
        <color theme="1"/>
        <rFont val="Calibri"/>
        <family val="2"/>
        <scheme val="minor"/>
      </rPr>
      <t xml:space="preserve"> </t>
    </r>
    <r>
      <rPr>
        <b/>
        <sz val="14"/>
        <color theme="1"/>
        <rFont val="Calibri"/>
        <family val="2"/>
        <scheme val="minor"/>
      </rPr>
      <t xml:space="preserve">
• Context: </t>
    </r>
    <r>
      <rPr>
        <sz val="14"/>
        <color theme="1"/>
        <rFont val="Calibri"/>
        <family val="2"/>
        <scheme val="minor"/>
      </rPr>
      <t xml:space="preserve">Institutional; Political; Conflict; Economic; Climate Change /  Environment; Natural Disaster; Public Health; Social / Cultural; Other 
• </t>
    </r>
    <r>
      <rPr>
        <b/>
        <sz val="14"/>
        <color theme="1"/>
        <rFont val="Calibri"/>
        <family val="2"/>
        <scheme val="minor"/>
      </rPr>
      <t>Operational:</t>
    </r>
    <r>
      <rPr>
        <sz val="14"/>
        <color theme="1"/>
        <rFont val="Calibri"/>
        <family val="2"/>
        <scheme val="minor"/>
      </rPr>
      <t xml:space="preserve"> Duty of Care; Personnel Security and Safety; Human Resources; Other
• </t>
    </r>
    <r>
      <rPr>
        <b/>
        <sz val="14"/>
        <color theme="1"/>
        <rFont val="Calibri"/>
        <family val="2"/>
        <scheme val="minor"/>
      </rPr>
      <t>Delivery:</t>
    </r>
    <r>
      <rPr>
        <sz val="14"/>
        <color theme="1"/>
        <rFont val="Calibri"/>
        <family val="2"/>
        <scheme val="minor"/>
      </rPr>
      <t xml:space="preserve"> Procurement; Technical; Capacity to deliver; Delivery chain / Downstream Partners; Financial Instability / Funding Insecurity; Do No Harm; Assets; Other
• </t>
    </r>
    <r>
      <rPr>
        <b/>
        <sz val="14"/>
        <color theme="1"/>
        <rFont val="Calibri"/>
        <family val="2"/>
        <scheme val="minor"/>
      </rPr>
      <t>Safeguarding:</t>
    </r>
    <r>
      <rPr>
        <sz val="14"/>
        <color theme="1"/>
        <rFont val="Calibri"/>
        <family val="2"/>
        <scheme val="minor"/>
      </rPr>
      <t xml:space="preserve"> Beneficiary Safeguarding; Staff Safeguarding; Other
• </t>
    </r>
    <r>
      <rPr>
        <b/>
        <sz val="14"/>
        <color theme="1"/>
        <rFont val="Calibri"/>
        <family val="2"/>
        <scheme val="minor"/>
      </rPr>
      <t xml:space="preserve">Reputational: </t>
    </r>
    <r>
      <rPr>
        <sz val="14"/>
        <color theme="1"/>
        <rFont val="Calibri"/>
        <family val="2"/>
        <scheme val="minor"/>
      </rPr>
      <t xml:space="preserve">Communications; Relationships; Public Engagement; Other
</t>
    </r>
    <r>
      <rPr>
        <b/>
        <sz val="14"/>
        <color theme="1"/>
        <rFont val="Calibri"/>
        <family val="2"/>
        <scheme val="minor"/>
      </rPr>
      <t xml:space="preserve">
• Fiduciary: </t>
    </r>
    <r>
      <rPr>
        <sz val="14"/>
        <color theme="1"/>
        <rFont val="Calibri"/>
        <family val="2"/>
        <scheme val="minor"/>
      </rPr>
      <t>Fraud - Conflict of interest;</t>
    </r>
    <r>
      <rPr>
        <b/>
        <sz val="14"/>
        <color theme="1"/>
        <rFont val="Calibri"/>
        <family val="2"/>
        <scheme val="minor"/>
      </rPr>
      <t xml:space="preserve"> </t>
    </r>
    <r>
      <rPr>
        <sz val="14"/>
        <color theme="1"/>
        <rFont val="Calibri"/>
        <family val="2"/>
        <scheme val="minor"/>
      </rPr>
      <t>Fraud - Corruption; Fraud - Contract fraud (bid rigging, facilitation payments, price fixing, non-competitive tendering); Fraud - Ghost or illegible beneficiaries; Fraud - Inappropriate recruitment; Fraud - Misuse of assets; Fraud - Payment fraud; Fraud - Salary and allowance fraud (including expenses); Fraud - Salary and allowance fraud (including expenses); Fraud - Theft of assets (non-cash), Fraud - Theft of cash; Fraud - Unsupported expenditure; Other</t>
    </r>
  </si>
  <si>
    <r>
      <rPr>
        <b/>
        <sz val="16"/>
        <color rgb="FF16216A"/>
        <rFont val="Calibri"/>
        <family val="2"/>
        <scheme val="minor"/>
      </rPr>
      <t>Additional risk guidance resources</t>
    </r>
    <r>
      <rPr>
        <b/>
        <sz val="16"/>
        <color theme="1"/>
        <rFont val="Calibri"/>
        <family val="2"/>
        <scheme val="minor"/>
      </rPr>
      <t xml:space="preserve">
</t>
    </r>
    <r>
      <rPr>
        <sz val="14"/>
        <color theme="1"/>
        <rFont val="Calibri"/>
        <family val="2"/>
        <scheme val="minor"/>
      </rPr>
      <t>Additional guidance such as previous risk webinars can be found under the grant holder resources section of the UK Aid Direct or UK Aid Match website</t>
    </r>
    <r>
      <rPr>
        <b/>
        <sz val="14"/>
        <color theme="1"/>
        <rFont val="Calibri"/>
        <family val="2"/>
        <scheme val="minor"/>
      </rPr>
      <t>.</t>
    </r>
  </si>
  <si>
    <r>
      <rPr>
        <b/>
        <sz val="16"/>
        <color rgb="FF16216A"/>
        <rFont val="Calibri"/>
        <family val="2"/>
        <scheme val="minor"/>
      </rPr>
      <t xml:space="preserve">Risk ratings: Likelihood vs. Impact </t>
    </r>
    <r>
      <rPr>
        <sz val="14"/>
        <color theme="1"/>
        <rFont val="Calibri"/>
        <family val="2"/>
        <scheme val="minor"/>
      </rPr>
      <t xml:space="preserve">
• </t>
    </r>
    <r>
      <rPr>
        <sz val="14"/>
        <color rgb="FF00B050"/>
        <rFont val="Calibri"/>
        <family val="2"/>
        <scheme val="minor"/>
      </rPr>
      <t xml:space="preserve">Minor: </t>
    </r>
    <r>
      <rPr>
        <sz val="14"/>
        <rFont val="Calibri"/>
        <family val="2"/>
        <scheme val="minor"/>
      </rPr>
      <t xml:space="preserve">Low Probability of risk materialising, limited reduction in outcomes if this occurs </t>
    </r>
    <r>
      <rPr>
        <sz val="14"/>
        <color theme="1"/>
        <rFont val="Calibri"/>
        <family val="2"/>
        <scheme val="minor"/>
      </rPr>
      <t xml:space="preserve">
• </t>
    </r>
    <r>
      <rPr>
        <sz val="14"/>
        <color rgb="FFFFC000"/>
        <rFont val="Calibri"/>
        <family val="2"/>
        <scheme val="minor"/>
      </rPr>
      <t xml:space="preserve">Moderate: </t>
    </r>
    <r>
      <rPr>
        <sz val="14"/>
        <rFont val="Calibri"/>
        <family val="2"/>
        <scheme val="minor"/>
      </rPr>
      <t xml:space="preserve">Low probability of risk materialising, higher but still limited loss in outcomes if this occurs
</t>
    </r>
    <r>
      <rPr>
        <sz val="14"/>
        <color theme="1"/>
        <rFont val="Calibri"/>
        <family val="2"/>
        <scheme val="minor"/>
      </rPr>
      <t xml:space="preserve">
• </t>
    </r>
    <r>
      <rPr>
        <sz val="14"/>
        <color theme="9" tint="-0.499984740745262"/>
        <rFont val="Calibri"/>
        <family val="2"/>
        <scheme val="minor"/>
      </rPr>
      <t xml:space="preserve">Major: </t>
    </r>
    <r>
      <rPr>
        <sz val="14"/>
        <rFont val="Calibri"/>
        <family val="2"/>
        <scheme val="minor"/>
      </rPr>
      <t xml:space="preserve">Higher probability of risk materialising, outcomes reduced if this occurs but some important outcomes still likely </t>
    </r>
    <r>
      <rPr>
        <sz val="14"/>
        <color theme="1"/>
        <rFont val="Calibri"/>
        <family val="2"/>
        <scheme val="minor"/>
      </rPr>
      <t xml:space="preserve">
• </t>
    </r>
    <r>
      <rPr>
        <sz val="14"/>
        <color rgb="FFFF0000"/>
        <rFont val="Calibri"/>
        <family val="2"/>
        <scheme val="minor"/>
      </rPr>
      <t xml:space="preserve">Severe: </t>
    </r>
    <r>
      <rPr>
        <sz val="14"/>
        <rFont val="Calibri"/>
        <family val="2"/>
        <scheme val="minor"/>
      </rPr>
      <t>High probability of risk materialising, very significant reduction in outcomes when this occurs</t>
    </r>
  </si>
  <si>
    <r>
      <rPr>
        <b/>
        <sz val="16"/>
        <color rgb="FF16216A"/>
        <rFont val="Calibri"/>
        <family val="2"/>
        <scheme val="minor"/>
      </rPr>
      <t xml:space="preserve">How to identify and distinguish risk correctly </t>
    </r>
    <r>
      <rPr>
        <b/>
        <sz val="14"/>
        <color theme="1"/>
        <rFont val="Calibri"/>
        <family val="2"/>
        <scheme val="minor"/>
      </rPr>
      <t xml:space="preserve">
</t>
    </r>
    <r>
      <rPr>
        <sz val="14"/>
        <color theme="1"/>
        <rFont val="Calibri"/>
        <family val="2"/>
        <scheme val="minor"/>
      </rPr>
      <t xml:space="preserve">
Good, clear risk descriptions with an understanding of the three key elements of a risk is essential for correctly assessing and then defining how to manage those identified risks.
Risks break down into three compenent parts; the cause, the event itself and the impact.
All risk descriptions in the register should follow this structure.
The below illustrates an example:
1.	</t>
    </r>
    <r>
      <rPr>
        <b/>
        <sz val="14"/>
        <color theme="1"/>
        <rFont val="Calibri"/>
        <family val="2"/>
        <scheme val="minor"/>
      </rPr>
      <t>The cause of the risk</t>
    </r>
    <r>
      <rPr>
        <sz val="14"/>
        <color theme="1"/>
        <rFont val="Calibri"/>
        <family val="2"/>
        <scheme val="minor"/>
      </rPr>
      <t xml:space="preserve"> (e.g. “Because transport materials into this area can be affected by flooding…”)
2.	</t>
    </r>
    <r>
      <rPr>
        <b/>
        <sz val="14"/>
        <color theme="1"/>
        <rFont val="Calibri"/>
        <family val="2"/>
        <scheme val="minor"/>
      </rPr>
      <t>The risk event or situation itself</t>
    </r>
    <r>
      <rPr>
        <sz val="14"/>
        <color theme="1"/>
        <rFont val="Calibri"/>
        <family val="2"/>
        <scheme val="minor"/>
      </rPr>
      <t xml:space="preserve"> (e.g. “…there is a risk that cement deliveries will not be made in a timely manner…”)
3.	</t>
    </r>
    <r>
      <rPr>
        <b/>
        <sz val="14"/>
        <color theme="1"/>
        <rFont val="Calibri"/>
        <family val="2"/>
        <scheme val="minor"/>
      </rPr>
      <t>The impact of the risk on the programme</t>
    </r>
    <r>
      <rPr>
        <sz val="14"/>
        <color theme="1"/>
        <rFont val="Calibri"/>
        <family val="2"/>
        <scheme val="minor"/>
      </rPr>
      <t xml:space="preserve"> (e.g. “…which would mean that latrine bases would not be completed on time”)</t>
    </r>
  </si>
  <si>
    <r>
      <rPr>
        <b/>
        <sz val="16"/>
        <color rgb="FF16216A"/>
        <rFont val="Calibri"/>
        <family val="2"/>
        <scheme val="minor"/>
      </rPr>
      <t>Making risk register updates</t>
    </r>
    <r>
      <rPr>
        <b/>
        <sz val="16"/>
        <rFont val="Calibri"/>
        <family val="2"/>
        <scheme val="minor"/>
      </rPr>
      <t xml:space="preserve">
</t>
    </r>
    <r>
      <rPr>
        <sz val="14"/>
        <rFont val="Calibri"/>
        <family val="2"/>
        <scheme val="minor"/>
      </rPr>
      <t xml:space="preserve">
•	When updating the risk register, any New / Emerging risks from the previous quarter that are now ongoing risks should be changed to 'open' status in the dropdown list of the relevant column.
•	Any risks that are closed/resolved over the course of the quarter should have the status changed to closed in the dropdown list of the relevant column, with the date it was closed recorded (column V) and confirmed whether the risk materialised / became an issue (column U). The reason why the risk has been closed should be detailed in the ‘What’s changed’ column and dated.
</t>
    </r>
    <r>
      <rPr>
        <sz val="14"/>
        <color rgb="FF16216A"/>
        <rFont val="Calibri"/>
        <family val="2"/>
        <scheme val="minor"/>
      </rPr>
      <t xml:space="preserve">
</t>
    </r>
    <r>
      <rPr>
        <sz val="14"/>
        <rFont val="Calibri"/>
        <family val="2"/>
        <scheme val="minor"/>
      </rPr>
      <t xml:space="preserve">•	All open risks need to be updated at each review/reporting period. In particular, the inherent or residual risk ratings should be reviewed, any mitigations should be updated and dated, and it is essential that the ‘What’s changed’ column is updated. The ‘What’s changed’ update should outline how the risk context has changed since the last review period. If it is felt that there is no update for an open risk, it should be outlined why there is no update since the last review period. Updates to the ‘What’s changed’ column for all open risks should be dated, and all previous entries should be left in the cell for a historical record with the most recent entry at the top of the cell. This will make it clear for the PRM to see which is the relevant update for the reporting period. An example entry for the What's Changed column is provided below:
</t>
    </r>
    <r>
      <rPr>
        <sz val="14"/>
        <color rgb="FF16216A"/>
        <rFont val="Calibri"/>
        <family val="2"/>
        <scheme val="minor"/>
      </rPr>
      <t>16/07/2020: COVID-19 continues to impact on the local availability of various supplies needed for the project, including PPE. However, a supplier in the neighbouring country has now been identified and contacted to determine if an order can be placed and shipped across the border.</t>
    </r>
    <r>
      <rPr>
        <sz val="14"/>
        <rFont val="Calibri"/>
        <family val="2"/>
        <scheme val="minor"/>
      </rPr>
      <t xml:space="preserve">
</t>
    </r>
    <r>
      <rPr>
        <sz val="14"/>
        <color rgb="FF16216A"/>
        <rFont val="Calibri"/>
        <family val="2"/>
        <scheme val="minor"/>
      </rPr>
      <t>17/05/2020: The rates of COVID-19 have increased significantly across the country and the government has imposed movement restrictions. This is impacting on the local availability of various project supplies, which may start having an impact on project delivery. We are starting to explore alternative sources. 
14/01/2020: The new coronavirus is spreading quickly in neighbouring countries and the first cases have been identified in the capital city. We are keeping monitoring the rates and locations of infection on a daily basis.</t>
    </r>
  </si>
  <si>
    <r>
      <t xml:space="preserve">This risk register template will need to be filled out and submitted by grant holders as part of their quarterly reporting schedule. It will need to be uploaded through the SMILE system. Your Performance and Risk Manager (PRM) will review the register on this quarterly basis and hold any necessary discussions with you about the risks identified in the table. MannionDaniels will then escalate any key risks to the Foreign, Commonwealth, and Development Office (FCDO) as part of the quarterly fund management review with FCDO. Your risks must be reported in line with FCDO's structure, descriptions and ratings used included in this template. </t>
    </r>
    <r>
      <rPr>
        <b/>
        <sz val="14"/>
        <rFont val="Calibri"/>
        <family val="2"/>
        <scheme val="minor"/>
      </rPr>
      <t xml:space="preserve">Your PRM will ask you to resubmit your quarterly risks if you do not report your risks using this template or follow the guidance below on how to describe and rate risks. </t>
    </r>
    <r>
      <rPr>
        <sz val="14"/>
        <rFont val="Calibri"/>
        <family val="2"/>
        <scheme val="minor"/>
      </rPr>
      <t xml:space="preserve">
This risk register should be used a live project management tool and historical record for the duration of your FCDO grant. Guidance on how to make updates to the risk register are outlined in the section below. 
Grant holders are expected to consider and document risks that are likely to occur in the coming months due to the scheduled activities or events on the horizon as well as any longer term, broader risks. It is expected that a range of risks from the six FCDO categories are identified and documented and grant holders may have multiple risks per category. Please try to think beyond the more generic risks such as drought, political instability, or natural disasters and also include those that are directly related to the day-to-day delivery and operations of your project. 
</t>
    </r>
    <r>
      <rPr>
        <b/>
        <sz val="14"/>
        <rFont val="Calibri"/>
        <family val="2"/>
        <scheme val="minor"/>
      </rPr>
      <t xml:space="preserve">Every project must include at least one safeguarding and fiduciary risk around fraud and financial misappropriation. </t>
    </r>
    <r>
      <rPr>
        <sz val="14"/>
        <rFont val="Calibri"/>
        <family val="2"/>
        <scheme val="minor"/>
      </rPr>
      <t>Avoid general statements such as “there is a risk of fraud” or “ there could be safeguarding risks” when recording these types of risks in the register. Fraud and safeguarding incidents are committed by individuals or organisations so when articulating these kinds of risks be specific about: 
•	Who will cause or could commit the risk?
•	What activity will they undertake?
•	What the outcome will be?
The project level risk register should be used in conjunction with the delivery chain risk map template. The delivery chain risk map captures risks specific to the delivery model and tiered funding structure. These are different from the project level risks that pose a threat to the achievement and delivery of project activities and outcomes. There may be some risks that are relevant to be captured in both risk management tools. For example, there may be delivery chain risks that could impact on the overall project outcome if they materialised, but all delivery chain risks do not need to be duplicated in the project risk register. There should however be at least one overarching and high level delivery chain risk that records the overall risk associated with your delivery model, whether that is direct implementation or through delivery partners.</t>
    </r>
  </si>
  <si>
    <t xml:space="preserve">                                                RISK MITIGATION</t>
  </si>
  <si>
    <t>To see the comment boxes you will need to hover your cursor over the cell.</t>
  </si>
  <si>
    <t xml:space="preserve">Refer to the comment boxes for further guidance on what to fill out within each column and an example entry for the narrative sections. </t>
  </si>
  <si>
    <t>Enter one risk per row. Do not leave blank rows between risks.</t>
  </si>
  <si>
    <t>Risk Data Summary Table</t>
  </si>
  <si>
    <t>Open or New/Emerging Risks</t>
  </si>
  <si>
    <t>Risks by Category (Open or New/Emerging)</t>
  </si>
  <si>
    <t>Inherent Risks by Severity (Open or New/Emerging)</t>
  </si>
  <si>
    <t>Residual Risks by Severity (Open or New/Emerging)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</si>
</sst>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Calibri"/>
      <family val="2"/>
      <scheme val="minor"/>
    </font>
    <font>
      <sz val="12"/>
      <color theme="1"/>
      <name val="Calibri"/>
      <family val="2"/>
      <scheme val="minor"/>
    </font>
    <font>
      <sz val="9"/>
      <color indexed="81"/>
      <name val="Tahoma"/>
      <family val="2"/>
    </font>
    <font>
      <b/>
      <sz val="9"/>
      <color indexed="81"/>
      <name val="Tahoma"/>
      <family val="2"/>
    </font>
    <font>
      <i/>
      <sz val="9"/>
      <color indexed="81"/>
      <name val="Tahoma"/>
      <family val="2"/>
    </font>
    <font>
      <sz val="11"/>
      <color rgb="FF16216A"/>
      <name val="Calibri"/>
      <family val="2"/>
      <scheme val="minor"/>
    </font>
    <font>
      <b/>
      <sz val="18"/>
      <color theme="0"/>
      <name val="Calibri"/>
      <family val="2"/>
      <scheme val="minor"/>
    </font>
    <font>
      <sz val="12"/>
      <color rgb="FF16216A"/>
      <name val="Calibri"/>
      <family val="2"/>
      <scheme val="minor"/>
    </font>
    <font>
      <b/>
      <sz val="14"/>
      <color theme="0"/>
      <name val="Calibri"/>
      <family val="2"/>
      <scheme val="minor"/>
    </font>
    <font>
      <b/>
      <i/>
      <sz val="14"/>
      <color theme="0"/>
      <name val="Calibri"/>
      <family val="2"/>
      <scheme val="minor"/>
    </font>
    <font>
      <sz val="16"/>
      <color theme="0"/>
      <name val="Calibri"/>
      <family val="2"/>
      <scheme val="minor"/>
    </font>
    <font>
      <sz val="18"/>
      <name val="Calibri"/>
      <family val="2"/>
      <scheme val="minor"/>
    </font>
    <font>
      <sz val="14"/>
      <color theme="0"/>
      <name val="Calibri"/>
      <family val="2"/>
      <scheme val="minor"/>
    </font>
    <font>
      <sz val="14"/>
      <color rgb="FF16216A"/>
      <name val="Calibri"/>
      <family val="2"/>
      <scheme val="minor"/>
    </font>
    <font>
      <sz val="14"/>
      <color theme="1"/>
      <name val="Calibri"/>
      <family val="2"/>
      <scheme val="minor"/>
    </font>
    <font>
      <b/>
      <sz val="14"/>
      <color theme="1"/>
      <name val="Calibri"/>
      <family val="2"/>
      <scheme val="minor"/>
    </font>
    <font>
      <b/>
      <sz val="16"/>
      <color theme="1"/>
      <name val="Calibri"/>
      <family val="2"/>
      <scheme val="minor"/>
    </font>
    <font>
      <b/>
      <sz val="14"/>
      <name val="Calibri"/>
      <family val="2"/>
      <scheme val="minor"/>
    </font>
    <font>
      <b/>
      <sz val="16"/>
      <name val="Calibri"/>
      <family val="2"/>
      <scheme val="minor"/>
    </font>
    <font>
      <sz val="14"/>
      <name val="Calibri"/>
      <family val="2"/>
      <scheme val="minor"/>
    </font>
    <font>
      <b/>
      <sz val="16"/>
      <color rgb="FF16216A"/>
      <name val="Calibri"/>
      <family val="2"/>
      <scheme val="minor"/>
    </font>
    <font>
      <sz val="14"/>
      <color rgb="FF00B050"/>
      <name val="Calibri"/>
      <family val="2"/>
      <scheme val="minor"/>
    </font>
    <font>
      <sz val="14"/>
      <color rgb="FFFFC000"/>
      <name val="Calibri"/>
      <family val="2"/>
      <scheme val="minor"/>
    </font>
    <font>
      <sz val="14"/>
      <color rgb="FFFF0000"/>
      <name val="Calibri"/>
      <family val="2"/>
      <scheme val="minor"/>
    </font>
    <font>
      <sz val="14"/>
      <color theme="9" tint="-0.499984740745262"/>
      <name val="Calibri"/>
      <family val="2"/>
      <scheme val="minor"/>
    </font>
    <font>
      <i/>
      <sz val="14"/>
      <color theme="0"/>
      <name val="Calibri"/>
      <family val="2"/>
      <scheme val="minor"/>
    </font>
    <font>
      <i/>
      <sz val="12"/>
      <color theme="1"/>
      <name val="Calibri"/>
      <family val="2"/>
      <scheme val="minor"/>
    </font>
    <font>
      <b/>
      <sz val="14"/>
      <color theme="1" tint="0.249977111117893"/>
      <name val="Calibri"/>
      <family val="2"/>
      <scheme val="minor"/>
    </font>
    <font>
      <sz val="14"/>
      <color theme="1" tint="0.249977111117893"/>
      <name val="Calibri"/>
      <family val="2"/>
      <scheme val="minor"/>
    </font>
    <font>
      <sz val="20"/>
      <color theme="0"/>
      <name val="Calibri"/>
      <family val="2"/>
      <scheme val="minor"/>
    </font>
  </fonts>
  <fills count="8">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theme="0" tint="-0.14999847407452621"/>
        <bgColor indexed="64"/>
      </patternFill>
    </fill>
    <fill>
      <patternFill patternType="solid">
        <fgColor rgb="FF16216A"/>
        <bgColor indexed="64"/>
      </patternFill>
    </fill>
    <fill>
      <patternFill patternType="solid">
        <fgColor theme="1" tint="0.34998626667073579"/>
        <bgColor indexed="64"/>
      </patternFill>
    </fill>
    <fill>
      <patternFill patternType="solid">
        <fgColor rgb="FF009E47"/>
        <bgColor indexed="64"/>
      </patternFill>
    </fill>
  </fills>
  <borders count="37">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s>
  <cellStyleXfs count="1">
    <xf numFmtId="0" fontId="0" fillId="0" borderId="0"/>
  </cellStyleXfs>
  <cellXfs count="142">
    <xf numFmtId="0" fontId="0" fillId="0" borderId="0" xfId="0"/>
    <xf numFmtId="0" fontId="0" fillId="0" borderId="0" xfId="0" applyFont="1"/>
    <xf numFmtId="0" fontId="0" fillId="0" borderId="0" xfId="0" applyBorder="1" applyAlignment="1"/>
    <xf numFmtId="0" fontId="0" fillId="0" borderId="0" xfId="0" applyBorder="1"/>
    <xf numFmtId="0" fontId="0" fillId="0" borderId="0" xfId="0" applyFont="1" applyFill="1"/>
    <xf numFmtId="0" fontId="0" fillId="0" borderId="0" xfId="0" applyFont="1" applyAlignment="1">
      <alignment vertical="center"/>
    </xf>
    <xf numFmtId="0" fontId="1" fillId="0" borderId="0" xfId="0" applyFont="1"/>
    <xf numFmtId="0" fontId="0" fillId="3" borderId="0" xfId="0" applyFont="1" applyFill="1"/>
    <xf numFmtId="0" fontId="6" fillId="3" borderId="0" xfId="0" applyFont="1" applyFill="1" applyBorder="1" applyAlignment="1">
      <alignment vertical="center" wrapText="1"/>
    </xf>
    <xf numFmtId="0" fontId="6" fillId="3" borderId="0" xfId="0" applyFont="1" applyFill="1" applyBorder="1" applyAlignment="1">
      <alignment horizontal="left" vertical="center" wrapText="1"/>
    </xf>
    <xf numFmtId="0" fontId="6" fillId="3" borderId="0" xfId="0" applyFont="1" applyFill="1" applyAlignment="1">
      <alignment vertical="center" wrapText="1"/>
    </xf>
    <xf numFmtId="49" fontId="0" fillId="3" borderId="0" xfId="0" applyNumberFormat="1" applyFont="1" applyFill="1" applyAlignment="1">
      <alignment wrapText="1"/>
    </xf>
    <xf numFmtId="0" fontId="0" fillId="3" borderId="0" xfId="0" applyFill="1"/>
    <xf numFmtId="0" fontId="2" fillId="3" borderId="0" xfId="0" applyFont="1" applyFill="1"/>
    <xf numFmtId="49" fontId="2" fillId="3" borderId="0" xfId="0" applyNumberFormat="1" applyFont="1" applyFill="1" applyAlignment="1">
      <alignment wrapText="1"/>
    </xf>
    <xf numFmtId="0" fontId="0" fillId="3" borderId="0" xfId="0" applyFont="1" applyFill="1" applyAlignment="1">
      <alignment vertical="center"/>
    </xf>
    <xf numFmtId="0" fontId="0" fillId="0" borderId="0" xfId="0" applyAlignment="1">
      <alignment vertical="center"/>
    </xf>
    <xf numFmtId="0" fontId="7" fillId="5" borderId="7" xfId="0" applyFont="1" applyFill="1" applyBorder="1" applyAlignment="1">
      <alignment horizontal="center" vertical="center"/>
    </xf>
    <xf numFmtId="0" fontId="8" fillId="3" borderId="0" xfId="0" applyFont="1" applyFill="1" applyBorder="1" applyAlignment="1">
      <alignment vertical="center" wrapText="1"/>
    </xf>
    <xf numFmtId="0" fontId="7" fillId="3" borderId="0" xfId="0" applyFont="1" applyFill="1" applyBorder="1" applyAlignment="1">
      <alignment vertical="center"/>
    </xf>
    <xf numFmtId="0" fontId="11" fillId="3" borderId="0" xfId="0" applyFont="1" applyFill="1" applyBorder="1" applyAlignment="1">
      <alignment vertical="center"/>
    </xf>
    <xf numFmtId="0" fontId="14" fillId="3" borderId="7" xfId="0" applyFont="1" applyFill="1" applyBorder="1" applyAlignment="1">
      <alignment vertical="center" wrapText="1"/>
    </xf>
    <xf numFmtId="0" fontId="15" fillId="3" borderId="7" xfId="0" applyFont="1" applyFill="1" applyBorder="1" applyAlignment="1">
      <alignment vertical="top" wrapText="1"/>
    </xf>
    <xf numFmtId="0" fontId="8" fillId="3" borderId="0" xfId="0" applyFont="1" applyFill="1" applyBorder="1" applyAlignment="1">
      <alignment vertical="top" wrapText="1"/>
    </xf>
    <xf numFmtId="0" fontId="0" fillId="3" borderId="0" xfId="0" applyFont="1" applyFill="1" applyAlignment="1">
      <alignment vertical="top"/>
    </xf>
    <xf numFmtId="0" fontId="0" fillId="0" borderId="0" xfId="0" applyFont="1" applyAlignment="1">
      <alignment vertical="top"/>
    </xf>
    <xf numFmtId="0" fontId="14" fillId="3" borderId="7" xfId="0" applyFont="1" applyFill="1" applyBorder="1" applyAlignment="1">
      <alignment vertical="top" wrapText="1"/>
    </xf>
    <xf numFmtId="0" fontId="20" fillId="3" borderId="7" xfId="0" applyFont="1" applyFill="1" applyBorder="1" applyAlignment="1">
      <alignment vertical="center" wrapText="1"/>
    </xf>
    <xf numFmtId="0" fontId="0" fillId="3" borderId="7" xfId="0" applyFill="1" applyBorder="1"/>
    <xf numFmtId="0" fontId="17" fillId="3" borderId="7" xfId="0" applyFont="1" applyFill="1" applyBorder="1" applyAlignment="1">
      <alignment vertical="top" wrapText="1"/>
    </xf>
    <xf numFmtId="0" fontId="16" fillId="3" borderId="7" xfId="0" applyFont="1" applyFill="1" applyBorder="1" applyAlignment="1">
      <alignment vertical="top" wrapText="1"/>
    </xf>
    <xf numFmtId="0" fontId="14" fillId="3" borderId="13" xfId="0" applyFont="1" applyFill="1" applyBorder="1" applyAlignment="1">
      <alignment vertical="top" wrapText="1"/>
    </xf>
    <xf numFmtId="0" fontId="8" fillId="3" borderId="33" xfId="0" applyFont="1" applyFill="1" applyBorder="1" applyAlignment="1">
      <alignment vertical="center" wrapText="1"/>
    </xf>
    <xf numFmtId="49" fontId="13" fillId="3" borderId="0" xfId="0" applyNumberFormat="1" applyFont="1" applyFill="1" applyBorder="1" applyAlignment="1">
      <alignment wrapText="1"/>
    </xf>
    <xf numFmtId="0" fontId="13" fillId="3" borderId="0" xfId="0" applyFont="1" applyFill="1" applyBorder="1"/>
    <xf numFmtId="0" fontId="13" fillId="3" borderId="0" xfId="0" applyFont="1" applyFill="1"/>
    <xf numFmtId="0" fontId="15" fillId="3" borderId="0" xfId="0" applyFont="1" applyFill="1"/>
    <xf numFmtId="0" fontId="15" fillId="0" borderId="0" xfId="0" applyFont="1"/>
    <xf numFmtId="49" fontId="26" fillId="3" borderId="0" xfId="0" applyNumberFormat="1" applyFont="1" applyFill="1" applyBorder="1" applyAlignment="1">
      <alignment vertical="top" wrapText="1"/>
    </xf>
    <xf numFmtId="49" fontId="13" fillId="3" borderId="0" xfId="0" applyNumberFormat="1" applyFont="1" applyFill="1" applyAlignment="1">
      <alignment wrapText="1"/>
    </xf>
    <xf numFmtId="49" fontId="15" fillId="3" borderId="0" xfId="0" applyNumberFormat="1" applyFont="1" applyFill="1" applyBorder="1" applyAlignment="1">
      <alignment horizontal="left" wrapText="1"/>
    </xf>
    <xf numFmtId="49" fontId="15" fillId="3" borderId="0" xfId="0" applyNumberFormat="1" applyFont="1" applyFill="1" applyAlignment="1">
      <alignment wrapText="1"/>
    </xf>
    <xf numFmtId="0" fontId="15" fillId="3" borderId="0" xfId="0" applyFont="1" applyFill="1" applyAlignment="1">
      <alignment horizontal="left"/>
    </xf>
    <xf numFmtId="0" fontId="10" fillId="3" borderId="0" xfId="0" applyFont="1" applyFill="1" applyBorder="1" applyAlignment="1">
      <alignment vertical="center"/>
    </xf>
    <xf numFmtId="0" fontId="15" fillId="3" borderId="0" xfId="0" applyFont="1" applyFill="1" applyBorder="1"/>
    <xf numFmtId="0" fontId="15" fillId="4" borderId="8" xfId="0" applyFont="1" applyFill="1" applyBorder="1" applyAlignment="1" applyProtection="1">
      <alignment vertical="center"/>
      <protection locked="0"/>
    </xf>
    <xf numFmtId="0" fontId="15" fillId="4" borderId="7" xfId="0" applyFont="1" applyFill="1" applyBorder="1" applyAlignment="1" applyProtection="1">
      <alignment vertical="center" wrapText="1"/>
      <protection locked="0"/>
    </xf>
    <xf numFmtId="0" fontId="15" fillId="3" borderId="0" xfId="0" applyFont="1" applyFill="1" applyBorder="1" applyAlignment="1" applyProtection="1">
      <protection locked="0"/>
    </xf>
    <xf numFmtId="0" fontId="15" fillId="3" borderId="8" xfId="0" applyFont="1" applyFill="1" applyBorder="1" applyAlignment="1">
      <alignment horizontal="left" vertical="center"/>
    </xf>
    <xf numFmtId="49" fontId="15" fillId="0" borderId="7" xfId="0" applyNumberFormat="1" applyFont="1" applyBorder="1" applyAlignment="1">
      <alignment vertical="center" wrapText="1"/>
    </xf>
    <xf numFmtId="0" fontId="15" fillId="3" borderId="7" xfId="0" applyFont="1" applyFill="1" applyBorder="1" applyAlignment="1">
      <alignment horizontal="left" vertical="center"/>
    </xf>
    <xf numFmtId="0" fontId="15" fillId="3" borderId="26" xfId="0" applyFont="1" applyFill="1" applyBorder="1" applyAlignment="1">
      <alignment horizontal="left" vertical="center"/>
    </xf>
    <xf numFmtId="0" fontId="15" fillId="3" borderId="29" xfId="0" applyFont="1" applyFill="1" applyBorder="1" applyAlignment="1">
      <alignment horizontal="left" vertical="center"/>
    </xf>
    <xf numFmtId="0" fontId="15" fillId="0" borderId="0" xfId="0" applyFont="1" applyAlignment="1">
      <alignment horizontal="left"/>
    </xf>
    <xf numFmtId="0" fontId="9" fillId="5" borderId="10" xfId="0" applyFont="1" applyFill="1" applyBorder="1" applyAlignment="1">
      <alignment vertical="center"/>
    </xf>
    <xf numFmtId="0" fontId="9" fillId="5" borderId="5" xfId="0" applyFont="1" applyFill="1" applyBorder="1" applyAlignment="1">
      <alignment horizontal="center" vertical="center"/>
    </xf>
    <xf numFmtId="0" fontId="9" fillId="5" borderId="5" xfId="0" applyFont="1" applyFill="1" applyBorder="1" applyAlignment="1">
      <alignment vertical="center"/>
    </xf>
    <xf numFmtId="0" fontId="9" fillId="5" borderId="6" xfId="0" applyFont="1" applyFill="1" applyBorder="1" applyAlignment="1">
      <alignment vertical="center"/>
    </xf>
    <xf numFmtId="49" fontId="15" fillId="4" borderId="16" xfId="0" applyNumberFormat="1" applyFont="1" applyFill="1" applyBorder="1" applyAlignment="1">
      <alignment horizontal="center" vertical="center" wrapText="1"/>
    </xf>
    <xf numFmtId="49" fontId="15" fillId="4" borderId="1" xfId="0" applyNumberFormat="1" applyFont="1" applyFill="1" applyBorder="1" applyAlignment="1">
      <alignment horizontal="center" vertical="center" wrapText="1"/>
    </xf>
    <xf numFmtId="49" fontId="15" fillId="4" borderId="3" xfId="0" applyNumberFormat="1" applyFont="1" applyFill="1" applyBorder="1" applyAlignment="1">
      <alignment horizontal="center" vertical="center" wrapText="1"/>
    </xf>
    <xf numFmtId="49" fontId="15" fillId="4" borderId="21" xfId="0" applyNumberFormat="1" applyFont="1" applyFill="1" applyBorder="1" applyAlignment="1">
      <alignment horizontal="center" vertical="center" wrapText="1"/>
    </xf>
    <xf numFmtId="49" fontId="15" fillId="4" borderId="18" xfId="0" applyNumberFormat="1" applyFont="1" applyFill="1" applyBorder="1" applyAlignment="1">
      <alignment horizontal="center" vertical="center" wrapText="1"/>
    </xf>
    <xf numFmtId="49" fontId="15" fillId="4" borderId="7" xfId="0" applyNumberFormat="1" applyFont="1" applyFill="1" applyBorder="1" applyAlignment="1">
      <alignment horizontal="center" vertical="center" wrapText="1"/>
    </xf>
    <xf numFmtId="49" fontId="15" fillId="4" borderId="2" xfId="0" applyNumberFormat="1" applyFont="1" applyFill="1" applyBorder="1" applyAlignment="1">
      <alignment horizontal="center" vertical="center" wrapText="1"/>
    </xf>
    <xf numFmtId="49" fontId="2" fillId="3" borderId="0" xfId="0" applyNumberFormat="1" applyFont="1" applyFill="1" applyAlignment="1">
      <alignment horizontal="center" wrapText="1"/>
    </xf>
    <xf numFmtId="0" fontId="27" fillId="3" borderId="20" xfId="0" applyFont="1" applyFill="1" applyBorder="1" applyAlignment="1">
      <alignment horizontal="center" wrapText="1"/>
    </xf>
    <xf numFmtId="0" fontId="27" fillId="3" borderId="20" xfId="0" applyFont="1" applyFill="1" applyBorder="1" applyAlignment="1">
      <alignment wrapText="1"/>
    </xf>
    <xf numFmtId="49" fontId="2" fillId="3" borderId="0" xfId="0" applyNumberFormat="1" applyFont="1" applyFill="1" applyBorder="1" applyAlignment="1">
      <alignment wrapText="1"/>
    </xf>
    <xf numFmtId="49" fontId="2" fillId="0" borderId="8" xfId="0" applyNumberFormat="1" applyFont="1" applyBorder="1" applyAlignment="1">
      <alignment horizontal="left" vertical="top" wrapText="1"/>
    </xf>
    <xf numFmtId="49" fontId="2" fillId="0" borderId="14" xfId="0" applyNumberFormat="1" applyFont="1" applyBorder="1" applyAlignment="1">
      <alignment vertical="top" wrapText="1"/>
    </xf>
    <xf numFmtId="49" fontId="2" fillId="0" borderId="7" xfId="0" applyNumberFormat="1" applyFont="1" applyBorder="1" applyAlignment="1">
      <alignment vertical="top" wrapText="1"/>
    </xf>
    <xf numFmtId="49" fontId="2" fillId="4" borderId="17" xfId="0" applyNumberFormat="1" applyFont="1" applyFill="1" applyBorder="1" applyAlignment="1">
      <alignment vertical="top" wrapText="1"/>
    </xf>
    <xf numFmtId="49" fontId="2" fillId="4" borderId="7" xfId="0" applyNumberFormat="1" applyFont="1" applyFill="1" applyBorder="1" applyAlignment="1">
      <alignment horizontal="left" vertical="top" wrapText="1"/>
    </xf>
    <xf numFmtId="49" fontId="2" fillId="0" borderId="9" xfId="0" applyNumberFormat="1" applyFont="1" applyBorder="1" applyAlignment="1">
      <alignment vertical="top" wrapText="1"/>
    </xf>
    <xf numFmtId="49" fontId="2" fillId="0" borderId="0" xfId="0" applyNumberFormat="1" applyFont="1" applyAlignment="1">
      <alignment horizontal="center" wrapText="1"/>
    </xf>
    <xf numFmtId="49" fontId="2" fillId="0" borderId="0" xfId="0" applyNumberFormat="1" applyFont="1" applyAlignment="1">
      <alignment wrapText="1"/>
    </xf>
    <xf numFmtId="0" fontId="11" fillId="6" borderId="7" xfId="0" applyFont="1" applyFill="1" applyBorder="1" applyAlignment="1">
      <alignment horizontal="center" vertical="center"/>
    </xf>
    <xf numFmtId="0" fontId="16" fillId="3" borderId="28" xfId="0" applyFont="1" applyFill="1" applyBorder="1" applyAlignment="1">
      <alignment vertical="center"/>
    </xf>
    <xf numFmtId="0" fontId="16" fillId="3" borderId="27" xfId="0" applyFont="1" applyFill="1" applyBorder="1" applyAlignment="1">
      <alignment vertical="center"/>
    </xf>
    <xf numFmtId="49" fontId="9" fillId="5" borderId="16" xfId="0" applyNumberFormat="1" applyFont="1" applyFill="1" applyBorder="1" applyAlignment="1"/>
    <xf numFmtId="49" fontId="9" fillId="5" borderId="25" xfId="0" applyNumberFormat="1" applyFont="1" applyFill="1" applyBorder="1" applyAlignment="1"/>
    <xf numFmtId="0" fontId="9" fillId="5" borderId="16" xfId="0" applyFont="1" applyFill="1" applyBorder="1" applyAlignment="1">
      <alignment vertical="center"/>
    </xf>
    <xf numFmtId="0" fontId="10" fillId="5" borderId="3" xfId="0" applyFont="1" applyFill="1" applyBorder="1" applyAlignment="1">
      <alignment vertical="center"/>
    </xf>
    <xf numFmtId="0" fontId="10" fillId="5" borderId="25" xfId="0" applyFont="1" applyFill="1" applyBorder="1" applyAlignment="1">
      <alignment vertical="center"/>
    </xf>
    <xf numFmtId="49" fontId="30" fillId="5" borderId="23" xfId="0" applyNumberFormat="1" applyFont="1" applyFill="1" applyBorder="1" applyAlignment="1">
      <alignment vertical="center" wrapText="1"/>
    </xf>
    <xf numFmtId="49" fontId="30" fillId="5" borderId="24" xfId="0" applyNumberFormat="1" applyFont="1" applyFill="1" applyBorder="1" applyAlignment="1">
      <alignment vertical="center" wrapText="1"/>
    </xf>
    <xf numFmtId="49" fontId="30" fillId="5" borderId="22" xfId="0" applyNumberFormat="1" applyFont="1" applyFill="1" applyBorder="1" applyAlignment="1">
      <alignment vertical="center"/>
    </xf>
    <xf numFmtId="49" fontId="12" fillId="4" borderId="13" xfId="0" applyNumberFormat="1" applyFont="1" applyFill="1" applyBorder="1" applyAlignment="1">
      <alignment vertical="center"/>
    </xf>
    <xf numFmtId="49" fontId="12" fillId="4" borderId="15" xfId="0" applyNumberFormat="1" applyFont="1" applyFill="1" applyBorder="1" applyAlignment="1">
      <alignment vertical="center"/>
    </xf>
    <xf numFmtId="49" fontId="12" fillId="4" borderId="14" xfId="0" applyNumberFormat="1" applyFont="1" applyFill="1" applyBorder="1" applyAlignment="1">
      <alignment vertical="center"/>
    </xf>
    <xf numFmtId="49" fontId="9" fillId="7" borderId="10" xfId="0" applyNumberFormat="1" applyFont="1" applyFill="1" applyBorder="1" applyAlignment="1">
      <alignment vertical="center" wrapText="1"/>
    </xf>
    <xf numFmtId="49" fontId="9" fillId="7" borderId="12" xfId="0" applyNumberFormat="1" applyFont="1" applyFill="1" applyBorder="1" applyAlignment="1">
      <alignment vertical="center" wrapText="1"/>
    </xf>
    <xf numFmtId="49" fontId="9" fillId="7" borderId="5" xfId="0" applyNumberFormat="1" applyFont="1" applyFill="1" applyBorder="1" applyAlignment="1">
      <alignment vertical="center"/>
    </xf>
    <xf numFmtId="0" fontId="9" fillId="2" borderId="4" xfId="0" applyFont="1" applyFill="1" applyBorder="1" applyAlignment="1">
      <alignment vertical="center"/>
    </xf>
    <xf numFmtId="0" fontId="9" fillId="2" borderId="6" xfId="0" applyFont="1" applyFill="1" applyBorder="1" applyAlignment="1">
      <alignment vertical="center"/>
    </xf>
    <xf numFmtId="49" fontId="9" fillId="2" borderId="5" xfId="0" applyNumberFormat="1" applyFont="1" applyFill="1" applyBorder="1" applyAlignment="1">
      <alignment vertical="center" wrapText="1"/>
    </xf>
    <xf numFmtId="49" fontId="9" fillId="2" borderId="6" xfId="0" applyNumberFormat="1" applyFont="1" applyFill="1" applyBorder="1" applyAlignment="1">
      <alignment vertical="center" wrapText="1"/>
    </xf>
    <xf numFmtId="49" fontId="9" fillId="2" borderId="5" xfId="0" applyNumberFormat="1" applyFont="1" applyFill="1" applyBorder="1" applyAlignment="1">
      <alignment vertical="center"/>
    </xf>
    <xf numFmtId="0" fontId="9" fillId="5" borderId="12" xfId="0" applyFont="1" applyFill="1" applyBorder="1" applyAlignment="1">
      <alignment vertical="center"/>
    </xf>
    <xf numFmtId="0" fontId="9" fillId="3" borderId="0" xfId="0" applyFont="1" applyFill="1" applyAlignment="1">
      <alignment vertical="center"/>
    </xf>
    <xf numFmtId="0" fontId="29" fillId="3" borderId="7" xfId="0" applyFont="1" applyFill="1" applyBorder="1" applyAlignment="1">
      <alignment vertical="center"/>
    </xf>
    <xf numFmtId="0" fontId="28" fillId="3" borderId="0" xfId="0" applyFont="1" applyFill="1" applyAlignment="1">
      <alignment vertical="center"/>
    </xf>
    <xf numFmtId="0" fontId="16" fillId="3" borderId="0" xfId="0" applyFont="1" applyFill="1" applyAlignment="1">
      <alignment vertical="center"/>
    </xf>
    <xf numFmtId="0" fontId="29" fillId="3" borderId="0" xfId="0" applyFont="1" applyFill="1" applyAlignment="1">
      <alignment vertical="center"/>
    </xf>
    <xf numFmtId="0" fontId="29" fillId="3" borderId="17" xfId="0" applyFont="1" applyFill="1" applyBorder="1" applyAlignment="1">
      <alignment vertical="center"/>
    </xf>
    <xf numFmtId="0" fontId="29" fillId="3" borderId="7" xfId="0" applyFont="1" applyFill="1" applyBorder="1" applyAlignment="1">
      <alignment horizontal="right" vertical="center"/>
    </xf>
    <xf numFmtId="0" fontId="15" fillId="3" borderId="0" xfId="0" applyFont="1" applyFill="1" applyAlignment="1">
      <alignment horizontal="center" vertical="center"/>
    </xf>
    <xf numFmtId="0" fontId="1" fillId="3" borderId="0" xfId="0" applyFont="1" applyFill="1" applyAlignment="1">
      <alignment horizontal="center" vertical="center"/>
    </xf>
    <xf numFmtId="0" fontId="9" fillId="5" borderId="7" xfId="0" applyFont="1" applyFill="1" applyBorder="1" applyAlignment="1">
      <alignment vertical="center"/>
    </xf>
    <xf numFmtId="0" fontId="9" fillId="5" borderId="11" xfId="0" applyFont="1" applyFill="1" applyBorder="1" applyAlignment="1">
      <alignment horizontal="left" vertical="center"/>
    </xf>
    <xf numFmtId="0" fontId="16" fillId="5" borderId="14" xfId="0" applyFont="1" applyFill="1" applyBorder="1" applyAlignment="1">
      <alignment vertical="center"/>
    </xf>
    <xf numFmtId="0" fontId="9" fillId="5" borderId="13" xfId="0" applyFont="1" applyFill="1" applyBorder="1" applyAlignment="1">
      <alignment vertical="center"/>
    </xf>
    <xf numFmtId="0" fontId="15" fillId="3" borderId="0" xfId="0" applyFont="1" applyFill="1" applyAlignment="1">
      <alignment vertical="center"/>
    </xf>
    <xf numFmtId="0" fontId="13" fillId="5" borderId="7" xfId="0" applyFont="1" applyFill="1" applyBorder="1" applyAlignment="1">
      <alignment horizontal="right" vertical="center"/>
    </xf>
    <xf numFmtId="49" fontId="20" fillId="4" borderId="0" xfId="0" applyNumberFormat="1" applyFont="1" applyFill="1" applyBorder="1" applyAlignment="1">
      <alignment vertical="center" wrapText="1"/>
    </xf>
    <xf numFmtId="49" fontId="20" fillId="4" borderId="23" xfId="0" applyNumberFormat="1" applyFont="1" applyFill="1" applyBorder="1" applyAlignment="1">
      <alignment vertical="center" wrapText="1"/>
    </xf>
    <xf numFmtId="49" fontId="20" fillId="4" borderId="22" xfId="0" applyNumberFormat="1" applyFont="1" applyFill="1" applyBorder="1" applyAlignment="1">
      <alignment vertical="center"/>
    </xf>
    <xf numFmtId="49" fontId="20" fillId="4" borderId="24" xfId="0" applyNumberFormat="1" applyFont="1" applyFill="1" applyBorder="1" applyAlignment="1">
      <alignment vertical="center" wrapText="1"/>
    </xf>
    <xf numFmtId="49" fontId="20" fillId="4" borderId="33" xfId="0" applyNumberFormat="1" applyFont="1" applyFill="1" applyBorder="1" applyAlignment="1">
      <alignment vertical="center"/>
    </xf>
    <xf numFmtId="49" fontId="20" fillId="4" borderId="36" xfId="0" applyNumberFormat="1" applyFont="1" applyFill="1" applyBorder="1" applyAlignment="1">
      <alignment vertical="center" wrapText="1"/>
    </xf>
    <xf numFmtId="49" fontId="18" fillId="4" borderId="35" xfId="0" applyNumberFormat="1" applyFont="1" applyFill="1" applyBorder="1" applyAlignment="1">
      <alignment horizontal="left" vertical="center"/>
    </xf>
    <xf numFmtId="49" fontId="20" fillId="4" borderId="21" xfId="0" applyNumberFormat="1" applyFont="1" applyFill="1" applyBorder="1" applyAlignment="1">
      <alignment horizontal="center" vertical="center" wrapText="1"/>
    </xf>
    <xf numFmtId="49" fontId="20" fillId="4" borderId="34" xfId="0" applyNumberFormat="1" applyFont="1" applyFill="1" applyBorder="1" applyAlignment="1">
      <alignment horizontal="center" vertical="center" wrapText="1"/>
    </xf>
    <xf numFmtId="0" fontId="18" fillId="3" borderId="9" xfId="0" applyFont="1" applyFill="1" applyBorder="1" applyAlignment="1" applyProtection="1">
      <alignment horizontal="center" vertical="center" wrapText="1"/>
      <protection locked="0"/>
    </xf>
    <xf numFmtId="14" fontId="18" fillId="3" borderId="9" xfId="0" applyNumberFormat="1" applyFont="1" applyFill="1" applyBorder="1" applyAlignment="1" applyProtection="1">
      <alignment horizontal="center" vertical="center" wrapText="1"/>
      <protection locked="0"/>
    </xf>
    <xf numFmtId="14" fontId="20" fillId="3" borderId="9" xfId="0" applyNumberFormat="1" applyFont="1" applyFill="1" applyBorder="1" applyAlignment="1" applyProtection="1">
      <alignment horizontal="center" vertical="center" wrapText="1"/>
      <protection locked="0"/>
    </xf>
    <xf numFmtId="14" fontId="20" fillId="3" borderId="19" xfId="0" applyNumberFormat="1" applyFont="1" applyFill="1" applyBorder="1" applyAlignment="1" applyProtection="1">
      <alignment horizontal="center" vertical="center" wrapText="1"/>
      <protection locked="0"/>
    </xf>
    <xf numFmtId="49" fontId="29" fillId="3" borderId="7" xfId="0" applyNumberFormat="1" applyFont="1" applyFill="1" applyBorder="1" applyAlignment="1">
      <alignment horizontal="right" vertical="center"/>
    </xf>
    <xf numFmtId="14" fontId="2" fillId="0" borderId="8" xfId="0" applyNumberFormat="1" applyFont="1" applyBorder="1" applyAlignment="1" applyProtection="1">
      <alignment horizontal="left" vertical="center" wrapText="1"/>
      <protection locked="0"/>
    </xf>
    <xf numFmtId="49" fontId="2" fillId="0" borderId="14" xfId="0" applyNumberFormat="1" applyFont="1" applyBorder="1" applyAlignment="1" applyProtection="1">
      <alignment horizontal="left" vertical="center" wrapText="1"/>
      <protection locked="0"/>
    </xf>
    <xf numFmtId="49" fontId="2" fillId="0" borderId="7" xfId="0" applyNumberFormat="1" applyFont="1" applyBorder="1" applyAlignment="1" applyProtection="1">
      <alignment horizontal="left" vertical="center" wrapText="1"/>
      <protection locked="0"/>
    </xf>
    <xf numFmtId="49" fontId="2" fillId="0" borderId="7" xfId="0" applyNumberFormat="1" applyFont="1" applyBorder="1" applyAlignment="1" applyProtection="1">
      <alignment horizontal="center" vertical="center" wrapText="1"/>
      <protection locked="0"/>
    </xf>
    <xf numFmtId="0" fontId="2" fillId="4" borderId="7" xfId="0" applyFont="1" applyFill="1" applyBorder="1" applyAlignment="1" applyProtection="1">
      <alignment horizontal="center" vertical="center"/>
    </xf>
    <xf numFmtId="0" fontId="2" fillId="4" borderId="7" xfId="0" applyNumberFormat="1" applyFont="1" applyFill="1" applyBorder="1" applyAlignment="1" applyProtection="1">
      <alignment horizontal="center" vertical="center" wrapText="1"/>
    </xf>
    <xf numFmtId="49" fontId="2" fillId="0" borderId="9" xfId="0" applyNumberFormat="1" applyFont="1" applyBorder="1" applyAlignment="1" applyProtection="1">
      <alignment horizontal="center" vertical="center" wrapText="1"/>
      <protection locked="0"/>
    </xf>
    <xf numFmtId="49" fontId="2" fillId="0" borderId="9" xfId="0" applyNumberFormat="1" applyFont="1" applyBorder="1" applyAlignment="1" applyProtection="1">
      <alignment horizontal="center" vertical="center"/>
      <protection locked="0"/>
    </xf>
    <xf numFmtId="14" fontId="2" fillId="0" borderId="9" xfId="0" applyNumberFormat="1" applyFont="1" applyBorder="1" applyAlignment="1" applyProtection="1">
      <alignment horizontal="center" vertical="center" wrapText="1"/>
      <protection locked="0"/>
    </xf>
    <xf numFmtId="0" fontId="2" fillId="0" borderId="0" xfId="0" applyFont="1" applyAlignment="1">
      <alignment horizontal="center"/>
    </xf>
    <xf numFmtId="0" fontId="15" fillId="0" borderId="30" xfId="0" applyFont="1" applyFill="1" applyBorder="1" applyAlignment="1" applyProtection="1">
      <alignment horizontal="left" vertical="center" wrapText="1"/>
      <protection locked="0"/>
    </xf>
    <xf numFmtId="0" fontId="15" fillId="0" borderId="31" xfId="0" applyFont="1" applyFill="1" applyBorder="1" applyAlignment="1" applyProtection="1">
      <alignment horizontal="left" vertical="center" wrapText="1"/>
      <protection locked="0"/>
    </xf>
    <xf numFmtId="0" fontId="15" fillId="0" borderId="32" xfId="0" applyFont="1" applyFill="1" applyBorder="1" applyAlignment="1" applyProtection="1">
      <alignment horizontal="left" vertical="center" wrapText="1"/>
      <protection locked="0"/>
    </xf>
  </cellXfs>
  <cellStyles count="1">
    <cellStyle name="Normal" xfId="0" builtinId="0"/>
  </cellStyles>
  <dxfs count="46">
    <dxf>
      <font>
        <b/>
      </font>
    </dxf>
    <dxf>
      <font>
        <b/>
      </font>
    </dxf>
    <dxf>
      <font>
        <b/>
      </font>
    </dxf>
    <dxf>
      <font>
        <b/>
      </font>
    </dxf>
    <dxf>
      <font>
        <b/>
      </font>
    </dxf>
    <dxf>
      <font>
        <b/>
      </font>
    </dxf>
    <dxf>
      <font>
        <b/>
      </font>
    </dxf>
    <dxf>
      <fill>
        <patternFill>
          <bgColor rgb="FFFFCCCC"/>
        </patternFill>
      </fill>
    </dxf>
    <dxf>
      <fill>
        <patternFill>
          <bgColor rgb="FFFFCCCC"/>
        </patternFill>
      </fill>
    </dxf>
    <dxf>
      <fill>
        <patternFill>
          <bgColor rgb="FFFFCCCC"/>
        </patternFill>
      </fill>
    </dxf>
    <dxf>
      <font>
        <color auto="1"/>
      </font>
      <fill>
        <patternFill>
          <bgColor theme="0" tint="-0.14996795556505021"/>
        </patternFill>
      </fill>
    </dxf>
    <dxf>
      <font>
        <color auto="1"/>
      </font>
      <fill>
        <patternFill>
          <bgColor theme="5" tint="0.79998168889431442"/>
        </patternFill>
      </fill>
    </dxf>
    <dxf>
      <font>
        <color auto="1"/>
      </font>
      <fill>
        <patternFill>
          <bgColor theme="8" tint="0.59996337778862885"/>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
      <font>
        <color theme="0"/>
      </font>
      <fill>
        <patternFill>
          <bgColor rgb="FFFF0000"/>
        </patternFill>
      </fill>
    </dxf>
    <dxf>
      <font>
        <color theme="0"/>
      </font>
      <fill>
        <patternFill>
          <bgColor rgb="FF92D050"/>
        </patternFill>
      </fill>
    </dxf>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
      <font>
        <color auto="1"/>
      </font>
      <fill>
        <patternFill>
          <bgColor theme="0" tint="-0.14996795556505021"/>
        </patternFill>
      </fill>
    </dxf>
    <dxf>
      <font>
        <color auto="1"/>
      </font>
      <fill>
        <patternFill>
          <bgColor theme="5" tint="0.79998168889431442"/>
        </patternFill>
      </fill>
    </dxf>
    <dxf>
      <font>
        <color auto="1"/>
      </font>
      <fill>
        <patternFill>
          <bgColor theme="8" tint="0.59996337778862885"/>
        </patternFill>
      </fill>
    </dxf>
    <dxf>
      <font>
        <color theme="0"/>
      </font>
      <fill>
        <patternFill>
          <bgColor rgb="FF009E47"/>
        </patternFill>
      </fill>
    </dxf>
    <dxf>
      <fill>
        <patternFill>
          <bgColor rgb="FFFFFF00"/>
        </patternFill>
      </fill>
    </dxf>
    <dxf>
      <font>
        <color theme="0"/>
      </font>
      <fill>
        <patternFill>
          <bgColor theme="9" tint="-0.24994659260841701"/>
        </patternFill>
      </fill>
    </dxf>
    <dxf>
      <font>
        <color theme="0"/>
      </font>
      <fill>
        <patternFill>
          <bgColor rgb="FFFF0000"/>
        </patternFill>
      </fill>
    </dxf>
  </dxfs>
  <tableStyles count="0" defaultTableStyle="TableStyleMedium2" defaultPivotStyle="PivotStyleLight16"/>
  <colors>
    <mruColors>
      <color rgb="FF00CC00"/>
      <color rgb="FFFFCCCC"/>
      <color rgb="FF009E47"/>
      <color rgb="FF16216A"/>
      <color rgb="FFFF9F9F"/>
      <color rgb="FF008000"/>
      <color rgb="FFF3F3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Inherent Risk (Open</a:t>
            </a:r>
            <a:r>
              <a:rPr lang="en-GB" baseline="0"/>
              <a:t> or New/Emerging Risks)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275612163301179"/>
          <c:y val="0.18533149995459794"/>
          <c:w val="0.69201749140918223"/>
          <c:h val="0.62304375462128192"/>
        </c:manualLayout>
      </c:layout>
      <c:pieChart>
        <c:varyColors val="1"/>
        <c:ser>
          <c:idx val="0"/>
          <c:order val="0"/>
          <c:tx>
            <c:strRef>
              <c:f>'Data Summary'!$A$10:$B$10</c:f>
              <c:strCache>
                <c:ptCount val="1"/>
                <c:pt idx="0">
                  <c:v>Inherent Risks by Severity (Open or New/Emerging)</c:v>
                </c:pt>
              </c:strCache>
            </c:strRef>
          </c:tx>
          <c:dPt>
            <c:idx val="0"/>
            <c:bubble3D val="0"/>
            <c:spPr>
              <a:solidFill>
                <a:srgbClr val="00B050"/>
              </a:solidFill>
              <a:ln w="19050">
                <a:solidFill>
                  <a:schemeClr val="lt1"/>
                </a:solidFill>
              </a:ln>
              <a:effectLst/>
            </c:spPr>
            <c:extLst>
              <c:ext xmlns:c16="http://schemas.microsoft.com/office/drawing/2014/chart" uri="{C3380CC4-5D6E-409C-BE32-E72D297353CC}">
                <c16:uniqueId val="{00000001-D9F9-46F2-AEF9-C08094D0B43B}"/>
              </c:ext>
            </c:extLst>
          </c:dPt>
          <c:dPt>
            <c:idx val="1"/>
            <c:bubble3D val="0"/>
            <c:spPr>
              <a:solidFill>
                <a:srgbClr val="FFFF00"/>
              </a:solidFill>
              <a:ln w="19050">
                <a:solidFill>
                  <a:schemeClr val="lt1"/>
                </a:solidFill>
              </a:ln>
              <a:effectLst/>
            </c:spPr>
            <c:extLst>
              <c:ext xmlns:c16="http://schemas.microsoft.com/office/drawing/2014/chart" uri="{C3380CC4-5D6E-409C-BE32-E72D297353CC}">
                <c16:uniqueId val="{00000003-D9F9-46F2-AEF9-C08094D0B43B}"/>
              </c:ext>
            </c:extLst>
          </c:dPt>
          <c:dPt>
            <c:idx val="2"/>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5-D9F9-46F2-AEF9-C08094D0B43B}"/>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D9F9-46F2-AEF9-C08094D0B43B}"/>
              </c:ext>
            </c:extLst>
          </c:dPt>
          <c:dPt>
            <c:idx val="4"/>
            <c:bubble3D val="0"/>
            <c:spPr>
              <a:solidFill>
                <a:srgbClr val="FF0000"/>
              </a:solidFill>
              <a:ln w="19050">
                <a:solidFill>
                  <a:schemeClr val="lt1"/>
                </a:solidFill>
              </a:ln>
              <a:effectLst/>
            </c:spPr>
            <c:extLst>
              <c:ext xmlns:c16="http://schemas.microsoft.com/office/drawing/2014/chart" uri="{C3380CC4-5D6E-409C-BE32-E72D297353CC}">
                <c16:uniqueId val="{00000009-D9F9-46F2-AEF9-C08094D0B43B}"/>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Summary'!$A$11:$A$14</c:f>
              <c:strCache>
                <c:ptCount val="4"/>
                <c:pt idx="0">
                  <c:v>Minor</c:v>
                </c:pt>
                <c:pt idx="1">
                  <c:v>Moderate</c:v>
                </c:pt>
                <c:pt idx="2">
                  <c:v>Major</c:v>
                </c:pt>
                <c:pt idx="3">
                  <c:v>Severe</c:v>
                </c:pt>
              </c:strCache>
            </c:strRef>
          </c:cat>
          <c:val>
            <c:numRef>
              <c:f>'Data Summary'!$B$11:$B$14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571A-4175-9BB9-7B40EF45866C}"/>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Residual Risk (Open or New/Emerging Risks)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275612163301179"/>
          <c:y val="0.18533149995459794"/>
          <c:w val="0.69201749140918223"/>
          <c:h val="0.62304375462128192"/>
        </c:manualLayout>
      </c:layout>
      <c:pieChart>
        <c:varyColors val="1"/>
        <c:ser>
          <c:idx val="0"/>
          <c:order val="0"/>
          <c:tx>
            <c:strRef>
              <c:f>'Data Summary'!$C$10:$D$10</c:f>
              <c:strCache>
                <c:ptCount val="1"/>
                <c:pt idx="0">
                  <c:v>Residual Risks by Severity (Open or New/Emerging)</c:v>
                </c:pt>
              </c:strCache>
            </c:strRef>
          </c:tx>
          <c:dPt>
            <c:idx val="0"/>
            <c:bubble3D val="0"/>
            <c:spPr>
              <a:solidFill>
                <a:srgbClr val="00B050"/>
              </a:solidFill>
              <a:ln w="19050">
                <a:solidFill>
                  <a:schemeClr val="lt1"/>
                </a:solidFill>
              </a:ln>
              <a:effectLst/>
            </c:spPr>
            <c:extLst>
              <c:ext xmlns:c16="http://schemas.microsoft.com/office/drawing/2014/chart" uri="{C3380CC4-5D6E-409C-BE32-E72D297353CC}">
                <c16:uniqueId val="{00000001-39B2-4590-90FA-609C10993C99}"/>
              </c:ext>
            </c:extLst>
          </c:dPt>
          <c:dPt>
            <c:idx val="1"/>
            <c:bubble3D val="0"/>
            <c:spPr>
              <a:solidFill>
                <a:srgbClr val="FFFF00"/>
              </a:solidFill>
              <a:ln w="19050">
                <a:solidFill>
                  <a:schemeClr val="lt1"/>
                </a:solidFill>
              </a:ln>
              <a:effectLst/>
            </c:spPr>
            <c:extLst>
              <c:ext xmlns:c16="http://schemas.microsoft.com/office/drawing/2014/chart" uri="{C3380CC4-5D6E-409C-BE32-E72D297353CC}">
                <c16:uniqueId val="{00000003-39B2-4590-90FA-609C10993C99}"/>
              </c:ext>
            </c:extLst>
          </c:dPt>
          <c:dPt>
            <c:idx val="2"/>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5-39B2-4590-90FA-609C10993C99}"/>
              </c:ext>
            </c:extLst>
          </c:dPt>
          <c:dPt>
            <c:idx val="3"/>
            <c:bubble3D val="0"/>
            <c:spPr>
              <a:solidFill>
                <a:srgbClr val="FF0000"/>
              </a:solidFill>
              <a:ln w="19050">
                <a:solidFill>
                  <a:schemeClr val="lt1"/>
                </a:solidFill>
              </a:ln>
              <a:effectLst/>
            </c:spPr>
            <c:extLst>
              <c:ext xmlns:c16="http://schemas.microsoft.com/office/drawing/2014/chart" uri="{C3380CC4-5D6E-409C-BE32-E72D297353CC}">
                <c16:uniqueId val="{00000007-39B2-4590-90FA-609C10993C99}"/>
              </c:ext>
            </c:extLst>
          </c:dPt>
          <c:dPt>
            <c:idx val="4"/>
            <c:bubble3D val="0"/>
            <c:spPr>
              <a:solidFill>
                <a:srgbClr val="FF0000"/>
              </a:solidFill>
              <a:ln w="19050">
                <a:solidFill>
                  <a:schemeClr val="lt1"/>
                </a:solidFill>
              </a:ln>
              <a:effectLst/>
            </c:spPr>
            <c:extLst>
              <c:ext xmlns:c16="http://schemas.microsoft.com/office/drawing/2014/chart" uri="{C3380CC4-5D6E-409C-BE32-E72D297353CC}">
                <c16:uniqueId val="{00000009-39B2-4590-90FA-609C10993C99}"/>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Summary'!$A$11:$A$14</c:f>
              <c:strCache>
                <c:ptCount val="4"/>
                <c:pt idx="0">
                  <c:v>Minor</c:v>
                </c:pt>
                <c:pt idx="1">
                  <c:v>Moderate</c:v>
                </c:pt>
                <c:pt idx="2">
                  <c:v>Major</c:v>
                </c:pt>
                <c:pt idx="3">
                  <c:v>Severe</c:v>
                </c:pt>
              </c:strCache>
            </c:strRef>
          </c:cat>
          <c:val>
            <c:numRef>
              <c:f>'Data Summary'!$D$11:$D$14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A-39B2-4590-90FA-609C10993C99}"/>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Risks</a:t>
            </a:r>
            <a:r>
              <a:rPr lang="en-GB" baseline="0"/>
              <a:t> by Status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'Data Summary'!$A$15:$A$17</c:f>
              <c:strCache>
                <c:ptCount val="3"/>
                <c:pt idx="0">
                  <c:v>Open Risks</c:v>
                </c:pt>
                <c:pt idx="1">
                  <c:v>New/Emerging Risks</c:v>
                </c:pt>
                <c:pt idx="2">
                  <c:v>Closed Risks</c:v>
                </c:pt>
              </c:strCache>
            </c:strRef>
          </c:tx>
          <c:spPr>
            <a:solidFill>
              <a:schemeClr val="accent6"/>
            </a:solidFill>
            <a:ln w="19050">
              <a:solidFill>
                <a:schemeClr val="lt1"/>
              </a:solidFill>
            </a:ln>
            <a:effectLst/>
          </c:spPr>
          <c:invertIfNegative val="0"/>
          <c:cat>
            <c:strRef>
              <c:f>'Data Summary'!$A$15:$A$17</c:f>
              <c:strCache>
                <c:ptCount val="3"/>
                <c:pt idx="0">
                  <c:v>Open Risks</c:v>
                </c:pt>
                <c:pt idx="1">
                  <c:v>New/Emerging Risks</c:v>
                </c:pt>
                <c:pt idx="2">
                  <c:v>Closed Risks</c:v>
                </c:pt>
              </c:strCache>
            </c:strRef>
          </c:cat>
          <c:val>
            <c:numRef>
              <c:f>'Data Summary'!$B$15:$B$17</c:f>
              <c:numCache>
                <c:formatCode>General</c:formatCode>
                <c:ptCount val="3"/>
                <c:pt idx="0">
                  <c:v>0</c:v>
                </c:pt>
                <c:pt idx="1">
                  <c:v>0</c:v>
                </c:pt>
                <c:pt idx="2">
                  <c:v>0</c:v>
                </c:pt>
              </c:numCache>
            </c:numRef>
          </c:val>
          <c:extLst>
            <c:ext xmlns:c16="http://schemas.microsoft.com/office/drawing/2014/chart" uri="{C3380CC4-5D6E-409C-BE32-E72D297353CC}">
              <c16:uniqueId val="{00000001-B629-4F2B-90DE-4D5B6C2C5373}"/>
            </c:ext>
          </c:extLst>
        </c:ser>
        <c:dLbls>
          <c:showLegendKey val="0"/>
          <c:showVal val="0"/>
          <c:showCatName val="0"/>
          <c:showSerName val="0"/>
          <c:showPercent val="0"/>
          <c:showBubbleSize val="0"/>
        </c:dLbls>
        <c:gapWidth val="150"/>
        <c:axId val="641262552"/>
        <c:axId val="641258944"/>
      </c:barChart>
      <c:valAx>
        <c:axId val="6412589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1262552"/>
        <c:crosses val="autoZero"/>
        <c:crossBetween val="between"/>
        <c:majorUnit val="1"/>
      </c:valAx>
      <c:catAx>
        <c:axId val="641262552"/>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1258944"/>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Risks by</a:t>
            </a:r>
            <a:r>
              <a:rPr lang="en-GB" baseline="0"/>
              <a:t> Trend (Open or New/Emerging Risks)</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'Data Summary'!$C$10:$D$10</c:f>
              <c:strCache>
                <c:ptCount val="1"/>
                <c:pt idx="0">
                  <c:v>Residual Risks by Severity (Open or New/Emerging)</c:v>
                </c:pt>
              </c:strCache>
            </c:strRef>
          </c:tx>
          <c:spPr>
            <a:solidFill>
              <a:schemeClr val="accent1"/>
            </a:solidFill>
            <a:ln w="19050">
              <a:solidFill>
                <a:schemeClr val="lt1"/>
              </a:solidFill>
            </a:ln>
            <a:effectLst/>
          </c:spPr>
          <c:invertIfNegative val="0"/>
          <c:cat>
            <c:strRef>
              <c:f>'Data Summary'!$C$15:$C$17</c:f>
              <c:strCache>
                <c:ptCount val="3"/>
                <c:pt idx="0">
                  <c:v>Upwards Trend</c:v>
                </c:pt>
                <c:pt idx="1">
                  <c:v>Steady Trend</c:v>
                </c:pt>
                <c:pt idx="2">
                  <c:v>Downwards Trend</c:v>
                </c:pt>
              </c:strCache>
            </c:strRef>
          </c:cat>
          <c:val>
            <c:numRef>
              <c:f>'Data Summary'!$D$15:$D$17</c:f>
              <c:numCache>
                <c:formatCode>@</c:formatCode>
                <c:ptCount val="3"/>
                <c:pt idx="0">
                  <c:v>0</c:v>
                </c:pt>
                <c:pt idx="1">
                  <c:v>0</c:v>
                </c:pt>
                <c:pt idx="2">
                  <c:v>0</c:v>
                </c:pt>
              </c:numCache>
            </c:numRef>
          </c:val>
          <c:extLst>
            <c:ext xmlns:c16="http://schemas.microsoft.com/office/drawing/2014/chart" uri="{C3380CC4-5D6E-409C-BE32-E72D297353CC}">
              <c16:uniqueId val="{00000001-6D0A-46FE-BAF8-09E44C7AA0F6}"/>
            </c:ext>
          </c:extLst>
        </c:ser>
        <c:dLbls>
          <c:showLegendKey val="0"/>
          <c:showVal val="0"/>
          <c:showCatName val="0"/>
          <c:showSerName val="0"/>
          <c:showPercent val="0"/>
          <c:showBubbleSize val="0"/>
        </c:dLbls>
        <c:gapWidth val="150"/>
        <c:axId val="933428696"/>
        <c:axId val="933426072"/>
      </c:barChart>
      <c:catAx>
        <c:axId val="93342869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3426072"/>
        <c:crosses val="autoZero"/>
        <c:auto val="1"/>
        <c:lblAlgn val="ctr"/>
        <c:lblOffset val="100"/>
        <c:noMultiLvlLbl val="0"/>
      </c:catAx>
      <c:valAx>
        <c:axId val="933426072"/>
        <c:scaling>
          <c:orientation val="minMax"/>
        </c:scaling>
        <c:delete val="0"/>
        <c:axPos val="l"/>
        <c:majorGridlines>
          <c:spPr>
            <a:ln w="9525" cap="flat" cmpd="sng" algn="ctr">
              <a:solidFill>
                <a:schemeClr val="tx1">
                  <a:lumMod val="15000"/>
                  <a:lumOff val="85000"/>
                </a:schemeClr>
              </a:solidFill>
              <a:round/>
            </a:ln>
            <a:effectLst/>
          </c:spPr>
        </c:majorGridlines>
        <c:numFmt formatCode="@"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3428696"/>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Open or</a:t>
            </a:r>
            <a:r>
              <a:rPr lang="en-GB" baseline="0"/>
              <a:t> New/Emerging </a:t>
            </a:r>
            <a:r>
              <a:rPr lang="en-GB"/>
              <a:t>Risks by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857-459C-8EAD-087C449CB3B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857-459C-8EAD-087C449CB3B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857-459C-8EAD-087C449CB3B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857-459C-8EAD-087C449CB3B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857-459C-8EAD-087C449CB3B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857-459C-8EAD-087C449CB3BF}"/>
              </c:ext>
            </c:extLst>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 Summary'!$A$4:$A$9</c:f>
              <c:strCache>
                <c:ptCount val="6"/>
                <c:pt idx="0">
                  <c:v>Context</c:v>
                </c:pt>
                <c:pt idx="1">
                  <c:v>Delivery</c:v>
                </c:pt>
                <c:pt idx="2">
                  <c:v>Safeguarding</c:v>
                </c:pt>
                <c:pt idx="3">
                  <c:v>Operational</c:v>
                </c:pt>
                <c:pt idx="4">
                  <c:v>Fiduciary</c:v>
                </c:pt>
                <c:pt idx="5">
                  <c:v>Reputational</c:v>
                </c:pt>
              </c:strCache>
            </c:strRef>
          </c:cat>
          <c:val>
            <c:numRef>
              <c:f>'Data Summary'!$B$4:$B$9</c:f>
              <c:numCache>
                <c:formatCode>@</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5B6-48EA-A149-404B6EEC04C1}"/>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2">
  <a:schemeClr val="accent2"/>
</cs:colorStyle>
</file>

<file path=xl/charts/colors2.xml><?xml version="1.0" encoding="utf-8"?>
<cs:colorStyle xmlns:cs="http://schemas.microsoft.com/office/drawing/2012/chartStyle" xmlns:a="http://schemas.openxmlformats.org/drawingml/2006/main" meth="withinLinearReversed" id="22">
  <a:schemeClr val="accent2"/>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9ABEE84-20FB-4735-8674-28529F9D588D}" type="doc">
      <dgm:prSet loTypeId="urn:microsoft.com/office/officeart/2005/8/layout/cycle3" loCatId="cycle" qsTypeId="urn:microsoft.com/office/officeart/2005/8/quickstyle/simple1" qsCatId="simple" csTypeId="urn:microsoft.com/office/officeart/2005/8/colors/accent1_2" csCatId="accent1" phldr="1"/>
      <dgm:spPr/>
      <dgm:t>
        <a:bodyPr/>
        <a:lstStyle/>
        <a:p>
          <a:endParaRPr lang="en-GB"/>
        </a:p>
      </dgm:t>
    </dgm:pt>
    <dgm:pt modelId="{20DD7302-031D-4845-9F9F-C8286BD70E00}">
      <dgm:prSet phldrT="[Text]"/>
      <dgm:spPr>
        <a:solidFill>
          <a:srgbClr val="16216A"/>
        </a:solidFill>
      </dgm:spPr>
      <dgm:t>
        <a:bodyPr/>
        <a:lstStyle/>
        <a:p>
          <a:r>
            <a:rPr lang="en-GB"/>
            <a:t>Actions or decisions last month?</a:t>
          </a:r>
        </a:p>
      </dgm:t>
    </dgm:pt>
    <dgm:pt modelId="{C4415A4C-5FE9-412B-87A9-1B3B404943D8}" type="parTrans" cxnId="{7F6E347D-4D7C-41A0-BF73-E519818BC94A}">
      <dgm:prSet/>
      <dgm:spPr/>
      <dgm:t>
        <a:bodyPr/>
        <a:lstStyle/>
        <a:p>
          <a:endParaRPr lang="en-GB"/>
        </a:p>
      </dgm:t>
    </dgm:pt>
    <dgm:pt modelId="{257C1633-5EEF-4D05-8E4E-0F45E6700BCB}" type="sibTrans" cxnId="{7F6E347D-4D7C-41A0-BF73-E519818BC94A}">
      <dgm:prSet/>
      <dgm:spPr/>
      <dgm:t>
        <a:bodyPr/>
        <a:lstStyle/>
        <a:p>
          <a:endParaRPr lang="en-GB"/>
        </a:p>
      </dgm:t>
    </dgm:pt>
    <dgm:pt modelId="{750E4C3F-13A3-4B6B-81D7-B5775BA4BD55}">
      <dgm:prSet phldrT="[Text]"/>
      <dgm:spPr>
        <a:solidFill>
          <a:srgbClr val="16216A"/>
        </a:solidFill>
      </dgm:spPr>
      <dgm:t>
        <a:bodyPr/>
        <a:lstStyle/>
        <a:p>
          <a:r>
            <a:rPr lang="en-GB"/>
            <a:t>What's changed this month?</a:t>
          </a:r>
        </a:p>
      </dgm:t>
    </dgm:pt>
    <dgm:pt modelId="{C61E7909-6FB4-40A7-84A4-59AD4F7A8023}" type="parTrans" cxnId="{92529F5D-A4BD-4319-956C-B7B4C30B21E3}">
      <dgm:prSet/>
      <dgm:spPr/>
      <dgm:t>
        <a:bodyPr/>
        <a:lstStyle/>
        <a:p>
          <a:endParaRPr lang="en-GB"/>
        </a:p>
      </dgm:t>
    </dgm:pt>
    <dgm:pt modelId="{C899A4DE-D3FD-4356-AACC-62C7463FB38C}" type="sibTrans" cxnId="{92529F5D-A4BD-4319-956C-B7B4C30B21E3}">
      <dgm:prSet/>
      <dgm:spPr/>
      <dgm:t>
        <a:bodyPr/>
        <a:lstStyle/>
        <a:p>
          <a:endParaRPr lang="en-GB"/>
        </a:p>
      </dgm:t>
    </dgm:pt>
    <dgm:pt modelId="{D66FBAA6-79BD-4854-94A8-223053DE45E4}">
      <dgm:prSet phldrT="[Text]"/>
      <dgm:spPr>
        <a:solidFill>
          <a:srgbClr val="16216A"/>
        </a:solidFill>
      </dgm:spPr>
      <dgm:t>
        <a:bodyPr/>
        <a:lstStyle/>
        <a:p>
          <a:r>
            <a:rPr lang="en-GB"/>
            <a:t>Risks on the horizon or rising risks?</a:t>
          </a:r>
        </a:p>
      </dgm:t>
    </dgm:pt>
    <dgm:pt modelId="{E6D68A1B-9168-4D08-A66C-DEFC0BA66819}" type="parTrans" cxnId="{1C25421F-FC0D-4240-AF07-48A9FDE895FC}">
      <dgm:prSet/>
      <dgm:spPr/>
      <dgm:t>
        <a:bodyPr/>
        <a:lstStyle/>
        <a:p>
          <a:endParaRPr lang="en-GB"/>
        </a:p>
      </dgm:t>
    </dgm:pt>
    <dgm:pt modelId="{AFC5E473-6D80-4601-A658-625BD30FC2E9}" type="sibTrans" cxnId="{1C25421F-FC0D-4240-AF07-48A9FDE895FC}">
      <dgm:prSet/>
      <dgm:spPr/>
      <dgm:t>
        <a:bodyPr/>
        <a:lstStyle/>
        <a:p>
          <a:endParaRPr lang="en-GB"/>
        </a:p>
      </dgm:t>
    </dgm:pt>
    <dgm:pt modelId="{C8E55EF2-AE2D-4EB0-B84A-D1AF1E9B8A4A}">
      <dgm:prSet phldrT="[Text]"/>
      <dgm:spPr>
        <a:solidFill>
          <a:srgbClr val="16216A"/>
        </a:solidFill>
      </dgm:spPr>
      <dgm:t>
        <a:bodyPr/>
        <a:lstStyle/>
        <a:p>
          <a:r>
            <a:rPr lang="en-GB"/>
            <a:t>Action or decisions this month?</a:t>
          </a:r>
        </a:p>
      </dgm:t>
    </dgm:pt>
    <dgm:pt modelId="{37BD0B6B-43D0-482E-A377-0F19F306E044}" type="parTrans" cxnId="{2FC08059-B4C0-4A4F-A872-5CF45F0F87D1}">
      <dgm:prSet/>
      <dgm:spPr/>
      <dgm:t>
        <a:bodyPr/>
        <a:lstStyle/>
        <a:p>
          <a:endParaRPr lang="en-GB"/>
        </a:p>
      </dgm:t>
    </dgm:pt>
    <dgm:pt modelId="{72E05EE0-254C-424F-B04E-8EB8FAD70EFA}" type="sibTrans" cxnId="{2FC08059-B4C0-4A4F-A872-5CF45F0F87D1}">
      <dgm:prSet/>
      <dgm:spPr/>
      <dgm:t>
        <a:bodyPr/>
        <a:lstStyle/>
        <a:p>
          <a:endParaRPr lang="en-GB"/>
        </a:p>
      </dgm:t>
    </dgm:pt>
    <dgm:pt modelId="{787D8AF0-A4D8-4FE6-ADBB-6054EDFBB637}" type="pres">
      <dgm:prSet presAssocID="{C9ABEE84-20FB-4735-8674-28529F9D588D}" presName="Name0" presStyleCnt="0">
        <dgm:presLayoutVars>
          <dgm:dir/>
          <dgm:resizeHandles val="exact"/>
        </dgm:presLayoutVars>
      </dgm:prSet>
      <dgm:spPr/>
    </dgm:pt>
    <dgm:pt modelId="{CC34457F-47D1-4CC6-A91E-C14BE36766B2}" type="pres">
      <dgm:prSet presAssocID="{C9ABEE84-20FB-4735-8674-28529F9D588D}" presName="cycle" presStyleCnt="0"/>
      <dgm:spPr/>
    </dgm:pt>
    <dgm:pt modelId="{FB3506C1-1038-4B18-8DBD-6A301AFD6F8A}" type="pres">
      <dgm:prSet presAssocID="{20DD7302-031D-4845-9F9F-C8286BD70E00}" presName="nodeFirstNode" presStyleLbl="node1" presStyleIdx="0" presStyleCnt="4">
        <dgm:presLayoutVars>
          <dgm:bulletEnabled val="1"/>
        </dgm:presLayoutVars>
      </dgm:prSet>
      <dgm:spPr/>
    </dgm:pt>
    <dgm:pt modelId="{10012602-5F9D-4840-B7A4-122C390FCF28}" type="pres">
      <dgm:prSet presAssocID="{257C1633-5EEF-4D05-8E4E-0F45E6700BCB}" presName="sibTransFirstNode" presStyleLbl="bgShp" presStyleIdx="0" presStyleCnt="1"/>
      <dgm:spPr/>
    </dgm:pt>
    <dgm:pt modelId="{96865620-B90F-4361-9303-952472B7D635}" type="pres">
      <dgm:prSet presAssocID="{750E4C3F-13A3-4B6B-81D7-B5775BA4BD55}" presName="nodeFollowingNodes" presStyleLbl="node1" presStyleIdx="1" presStyleCnt="4">
        <dgm:presLayoutVars>
          <dgm:bulletEnabled val="1"/>
        </dgm:presLayoutVars>
      </dgm:prSet>
      <dgm:spPr/>
    </dgm:pt>
    <dgm:pt modelId="{225D7474-61C5-4C18-8790-E33D8EEA00AF}" type="pres">
      <dgm:prSet presAssocID="{D66FBAA6-79BD-4854-94A8-223053DE45E4}" presName="nodeFollowingNodes" presStyleLbl="node1" presStyleIdx="2" presStyleCnt="4">
        <dgm:presLayoutVars>
          <dgm:bulletEnabled val="1"/>
        </dgm:presLayoutVars>
      </dgm:prSet>
      <dgm:spPr/>
    </dgm:pt>
    <dgm:pt modelId="{61092C63-73FE-41BD-9496-5785E0861DF1}" type="pres">
      <dgm:prSet presAssocID="{C8E55EF2-AE2D-4EB0-B84A-D1AF1E9B8A4A}" presName="nodeFollowingNodes" presStyleLbl="node1" presStyleIdx="3" presStyleCnt="4">
        <dgm:presLayoutVars>
          <dgm:bulletEnabled val="1"/>
        </dgm:presLayoutVars>
      </dgm:prSet>
      <dgm:spPr/>
    </dgm:pt>
  </dgm:ptLst>
  <dgm:cxnLst>
    <dgm:cxn modelId="{1C25421F-FC0D-4240-AF07-48A9FDE895FC}" srcId="{C9ABEE84-20FB-4735-8674-28529F9D588D}" destId="{D66FBAA6-79BD-4854-94A8-223053DE45E4}" srcOrd="2" destOrd="0" parTransId="{E6D68A1B-9168-4D08-A66C-DEFC0BA66819}" sibTransId="{AFC5E473-6D80-4601-A658-625BD30FC2E9}"/>
    <dgm:cxn modelId="{FCA15425-B23A-4492-9C3E-026B85DB3CB6}" type="presOf" srcId="{750E4C3F-13A3-4B6B-81D7-B5775BA4BD55}" destId="{96865620-B90F-4361-9303-952472B7D635}" srcOrd="0" destOrd="0" presId="urn:microsoft.com/office/officeart/2005/8/layout/cycle3"/>
    <dgm:cxn modelId="{DA94D937-DB63-4E2C-BAD9-6564910A281F}" type="presOf" srcId="{20DD7302-031D-4845-9F9F-C8286BD70E00}" destId="{FB3506C1-1038-4B18-8DBD-6A301AFD6F8A}" srcOrd="0" destOrd="0" presId="urn:microsoft.com/office/officeart/2005/8/layout/cycle3"/>
    <dgm:cxn modelId="{92529F5D-A4BD-4319-956C-B7B4C30B21E3}" srcId="{C9ABEE84-20FB-4735-8674-28529F9D588D}" destId="{750E4C3F-13A3-4B6B-81D7-B5775BA4BD55}" srcOrd="1" destOrd="0" parTransId="{C61E7909-6FB4-40A7-84A4-59AD4F7A8023}" sibTransId="{C899A4DE-D3FD-4356-AACC-62C7463FB38C}"/>
    <dgm:cxn modelId="{5824C668-AB5E-4A4D-86E2-3B5FF73F006B}" type="presOf" srcId="{D66FBAA6-79BD-4854-94A8-223053DE45E4}" destId="{225D7474-61C5-4C18-8790-E33D8EEA00AF}" srcOrd="0" destOrd="0" presId="urn:microsoft.com/office/officeart/2005/8/layout/cycle3"/>
    <dgm:cxn modelId="{2FC08059-B4C0-4A4F-A872-5CF45F0F87D1}" srcId="{C9ABEE84-20FB-4735-8674-28529F9D588D}" destId="{C8E55EF2-AE2D-4EB0-B84A-D1AF1E9B8A4A}" srcOrd="3" destOrd="0" parTransId="{37BD0B6B-43D0-482E-A377-0F19F306E044}" sibTransId="{72E05EE0-254C-424F-B04E-8EB8FAD70EFA}"/>
    <dgm:cxn modelId="{7F6E347D-4D7C-41A0-BF73-E519818BC94A}" srcId="{C9ABEE84-20FB-4735-8674-28529F9D588D}" destId="{20DD7302-031D-4845-9F9F-C8286BD70E00}" srcOrd="0" destOrd="0" parTransId="{C4415A4C-5FE9-412B-87A9-1B3B404943D8}" sibTransId="{257C1633-5EEF-4D05-8E4E-0F45E6700BCB}"/>
    <dgm:cxn modelId="{B6E44C81-8D74-44A0-9426-D20D259180E2}" type="presOf" srcId="{C8E55EF2-AE2D-4EB0-B84A-D1AF1E9B8A4A}" destId="{61092C63-73FE-41BD-9496-5785E0861DF1}" srcOrd="0" destOrd="0" presId="urn:microsoft.com/office/officeart/2005/8/layout/cycle3"/>
    <dgm:cxn modelId="{D0B747A8-499B-4D06-8B75-B738CC986BA6}" type="presOf" srcId="{C9ABEE84-20FB-4735-8674-28529F9D588D}" destId="{787D8AF0-A4D8-4FE6-ADBB-6054EDFBB637}" srcOrd="0" destOrd="0" presId="urn:microsoft.com/office/officeart/2005/8/layout/cycle3"/>
    <dgm:cxn modelId="{DA1F03D8-0325-40A7-A03A-ACB04AF81D33}" type="presOf" srcId="{257C1633-5EEF-4D05-8E4E-0F45E6700BCB}" destId="{10012602-5F9D-4840-B7A4-122C390FCF28}" srcOrd="0" destOrd="0" presId="urn:microsoft.com/office/officeart/2005/8/layout/cycle3"/>
    <dgm:cxn modelId="{5988373F-1417-4C83-8E23-DFF8283BFF7C}" type="presParOf" srcId="{787D8AF0-A4D8-4FE6-ADBB-6054EDFBB637}" destId="{CC34457F-47D1-4CC6-A91E-C14BE36766B2}" srcOrd="0" destOrd="0" presId="urn:microsoft.com/office/officeart/2005/8/layout/cycle3"/>
    <dgm:cxn modelId="{5CC26AD4-88BC-44C7-93AD-0FF82C09AD91}" type="presParOf" srcId="{CC34457F-47D1-4CC6-A91E-C14BE36766B2}" destId="{FB3506C1-1038-4B18-8DBD-6A301AFD6F8A}" srcOrd="0" destOrd="0" presId="urn:microsoft.com/office/officeart/2005/8/layout/cycle3"/>
    <dgm:cxn modelId="{CE46F06A-6C0D-4602-93C9-46F419E0F01B}" type="presParOf" srcId="{CC34457F-47D1-4CC6-A91E-C14BE36766B2}" destId="{10012602-5F9D-4840-B7A4-122C390FCF28}" srcOrd="1" destOrd="0" presId="urn:microsoft.com/office/officeart/2005/8/layout/cycle3"/>
    <dgm:cxn modelId="{548E9AC0-177C-47F2-93ED-5E3C3B1001A8}" type="presParOf" srcId="{CC34457F-47D1-4CC6-A91E-C14BE36766B2}" destId="{96865620-B90F-4361-9303-952472B7D635}" srcOrd="2" destOrd="0" presId="urn:microsoft.com/office/officeart/2005/8/layout/cycle3"/>
    <dgm:cxn modelId="{F2FCB7A4-3421-4BB4-87F9-525B4A8DD548}" type="presParOf" srcId="{CC34457F-47D1-4CC6-A91E-C14BE36766B2}" destId="{225D7474-61C5-4C18-8790-E33D8EEA00AF}" srcOrd="3" destOrd="0" presId="urn:microsoft.com/office/officeart/2005/8/layout/cycle3"/>
    <dgm:cxn modelId="{6B5E9DF8-AB1B-4988-AEEA-1C13C32E189B}" type="presParOf" srcId="{CC34457F-47D1-4CC6-A91E-C14BE36766B2}" destId="{61092C63-73FE-41BD-9496-5785E0861DF1}" srcOrd="4" destOrd="0" presId="urn:microsoft.com/office/officeart/2005/8/layout/cycle3"/>
  </dgm:cxnLst>
  <dgm:bg/>
  <dgm:whole/>
  <dgm:extLst>
    <a:ext uri="http://schemas.microsoft.com/office/drawing/2008/diagram">
      <dsp:dataModelExt xmlns:dsp="http://schemas.microsoft.com/office/drawing/2008/diagram" relId="rId7"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10012602-5F9D-4840-B7A4-122C390FCF28}">
      <dsp:nvSpPr>
        <dsp:cNvPr id="0" name=""/>
        <dsp:cNvSpPr/>
      </dsp:nvSpPr>
      <dsp:spPr>
        <a:xfrm>
          <a:off x="948965" y="-37497"/>
          <a:ext cx="2674069" cy="2674069"/>
        </a:xfrm>
        <a:prstGeom prst="circularArrow">
          <a:avLst>
            <a:gd name="adj1" fmla="val 4668"/>
            <a:gd name="adj2" fmla="val 272909"/>
            <a:gd name="adj3" fmla="val 13127450"/>
            <a:gd name="adj4" fmla="val 17832429"/>
            <a:gd name="adj5" fmla="val 4847"/>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FB3506C1-1038-4B18-8DBD-6A301AFD6F8A}">
      <dsp:nvSpPr>
        <dsp:cNvPr id="0" name=""/>
        <dsp:cNvSpPr/>
      </dsp:nvSpPr>
      <dsp:spPr>
        <a:xfrm>
          <a:off x="1464468" y="665"/>
          <a:ext cx="1643062" cy="821531"/>
        </a:xfrm>
        <a:prstGeom prst="roundRect">
          <a:avLst/>
        </a:prstGeom>
        <a:solidFill>
          <a:srgbClr val="16216A"/>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en-GB" sz="1400" kern="1200"/>
            <a:t>Actions or decisions last month?</a:t>
          </a:r>
        </a:p>
      </dsp:txBody>
      <dsp:txXfrm>
        <a:off x="1504572" y="40769"/>
        <a:ext cx="1562854" cy="741323"/>
      </dsp:txXfrm>
    </dsp:sp>
    <dsp:sp modelId="{96865620-B90F-4361-9303-952472B7D635}">
      <dsp:nvSpPr>
        <dsp:cNvPr id="0" name=""/>
        <dsp:cNvSpPr/>
      </dsp:nvSpPr>
      <dsp:spPr>
        <a:xfrm>
          <a:off x="2424637" y="960833"/>
          <a:ext cx="1643062" cy="821531"/>
        </a:xfrm>
        <a:prstGeom prst="roundRect">
          <a:avLst/>
        </a:prstGeom>
        <a:solidFill>
          <a:srgbClr val="16216A"/>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en-GB" sz="1400" kern="1200"/>
            <a:t>What's changed this month?</a:t>
          </a:r>
        </a:p>
      </dsp:txBody>
      <dsp:txXfrm>
        <a:off x="2464741" y="1000937"/>
        <a:ext cx="1562854" cy="741323"/>
      </dsp:txXfrm>
    </dsp:sp>
    <dsp:sp modelId="{225D7474-61C5-4C18-8790-E33D8EEA00AF}">
      <dsp:nvSpPr>
        <dsp:cNvPr id="0" name=""/>
        <dsp:cNvSpPr/>
      </dsp:nvSpPr>
      <dsp:spPr>
        <a:xfrm>
          <a:off x="1464468" y="1921002"/>
          <a:ext cx="1643062" cy="821531"/>
        </a:xfrm>
        <a:prstGeom prst="roundRect">
          <a:avLst/>
        </a:prstGeom>
        <a:solidFill>
          <a:srgbClr val="16216A"/>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en-GB" sz="1400" kern="1200"/>
            <a:t>Risks on the horizon or rising risks?</a:t>
          </a:r>
        </a:p>
      </dsp:txBody>
      <dsp:txXfrm>
        <a:off x="1504572" y="1961106"/>
        <a:ext cx="1562854" cy="741323"/>
      </dsp:txXfrm>
    </dsp:sp>
    <dsp:sp modelId="{61092C63-73FE-41BD-9496-5785E0861DF1}">
      <dsp:nvSpPr>
        <dsp:cNvPr id="0" name=""/>
        <dsp:cNvSpPr/>
      </dsp:nvSpPr>
      <dsp:spPr>
        <a:xfrm>
          <a:off x="504300" y="960833"/>
          <a:ext cx="1643062" cy="821531"/>
        </a:xfrm>
        <a:prstGeom prst="roundRect">
          <a:avLst/>
        </a:prstGeom>
        <a:solidFill>
          <a:srgbClr val="16216A"/>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53340" tIns="53340" rIns="53340" bIns="53340" numCol="1" spcCol="1270" anchor="ctr" anchorCtr="0">
          <a:noAutofit/>
        </a:bodyPr>
        <a:lstStyle/>
        <a:p>
          <a:pPr marL="0" lvl="0" indent="0" algn="ctr" defTabSz="622300">
            <a:lnSpc>
              <a:spcPct val="90000"/>
            </a:lnSpc>
            <a:spcBef>
              <a:spcPct val="0"/>
            </a:spcBef>
            <a:spcAft>
              <a:spcPct val="35000"/>
            </a:spcAft>
            <a:buNone/>
          </a:pPr>
          <a:r>
            <a:rPr lang="en-GB" sz="1400" kern="1200"/>
            <a:t>Action or decisions this month?</a:t>
          </a:r>
        </a:p>
      </dsp:txBody>
      <dsp:txXfrm>
        <a:off x="544404" y="1000937"/>
        <a:ext cx="1562854" cy="741323"/>
      </dsp:txXfrm>
    </dsp:sp>
  </dsp:spTree>
</dsp:drawing>
</file>

<file path=xl/diagrams/layout1.xml><?xml version="1.0" encoding="utf-8"?>
<dgm:layoutDef xmlns:dgm="http://schemas.openxmlformats.org/drawingml/2006/diagram" xmlns:a="http://schemas.openxmlformats.org/drawingml/2006/main" uniqueId="urn:microsoft.com/office/officeart/2005/8/layout/cycle3">
  <dgm:title val=""/>
  <dgm:desc val=""/>
  <dgm:catLst>
    <dgm:cat type="cycle" pri="5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 modelId="3"/>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Name0">
    <dgm:varLst>
      <dgm:dir/>
      <dgm:resizeHandles val="exact"/>
    </dgm:varLst>
    <dgm:choose name="Name1">
      <dgm:if name="Name2" axis="ch" ptType="node" func="cnt" op="equ" val="2">
        <dgm:alg type="composite">
          <dgm:param type="ar" val="0.9"/>
        </dgm:alg>
        <dgm:shape xmlns:r="http://schemas.openxmlformats.org/officeDocument/2006/relationships" r:blip="">
          <dgm:adjLst/>
        </dgm:shape>
        <dgm:presOf/>
        <dgm:constrLst>
          <dgm:constr type="primFontSz" for="ch" ptType="node" op="equ" val="65"/>
          <dgm:constr type="ctrX" for="ch" forName="node1" refType="w" fact="0.5"/>
          <dgm:constr type="t" for="ch" forName="node1"/>
          <dgm:constr type="w" for="ch" forName="node1" refType="w" fact="0.8"/>
          <dgm:constr type="h" for="ch" forName="node1" refType="w" refFor="ch" refForName="node1" fact="0.5"/>
          <dgm:constr type="ctrX" for="ch" forName="sibTrans" refType="w" fact="0.5"/>
          <dgm:constr type="t" for="ch" forName="sibTrans"/>
          <dgm:constr type="w" for="ch" forName="sibTrans" refType="w" fact="0.8"/>
          <dgm:constr type="h" for="ch" forName="sibTrans" refType="w" refFor="ch" refForName="node1" fact="0.5"/>
          <dgm:constr type="userA" for="ch" forName="sibTrans" refType="w" fact="1.07"/>
          <dgm:constr type="ctrX" for="ch" forName="node2" refType="w" fact="0.5"/>
          <dgm:constr type="b" for="ch" forName="node2" refType="h"/>
          <dgm:constr type="w" for="ch" forName="node2" refType="w" fact="0.8"/>
          <dgm:constr type="h" for="ch" forName="node2" refType="w" refFor="ch" refForName="node1" fact="0.5"/>
          <dgm:constr type="l" for="ch" forName="sp1"/>
          <dgm:constr type="t" for="ch" forName="sp1" refType="h" fact="0.5"/>
          <dgm:constr type="w" for="ch" forName="sp1" val="1"/>
          <dgm:constr type="h" for="ch" forName="sp1" val="1"/>
          <dgm:constr type="r" for="ch" forName="sp2" refType="w"/>
          <dgm:constr type="t" for="ch" forName="sp2" refType="h" fact="0.5"/>
          <dgm:constr type="w" for="ch" forName="sp2" val="1"/>
          <dgm:constr type="h" for="ch" forName="sp2" val="1"/>
        </dgm:constrLst>
        <dgm:ruleLst/>
      </dgm:if>
      <dgm:else name="Name3">
        <dgm:alg type="composite"/>
        <dgm:shape xmlns:r="http://schemas.openxmlformats.org/officeDocument/2006/relationships" r:blip="">
          <dgm:adjLst/>
        </dgm:shape>
        <dgm:presOf/>
        <dgm:constrLst>
          <dgm:constr type="primFontSz" for="ch" ptType="node" op="equ" val="65"/>
        </dgm:constrLst>
        <dgm:ruleLst/>
      </dgm:else>
    </dgm:choose>
    <dgm:choose name="Name4">
      <dgm:if name="Name5" axis="ch" ptType="node" func="cnt" op="equ" val="2">
        <dgm:layoutNode name="node1">
          <dgm:varLst>
            <dgm:bulletEnabled val="1"/>
          </dgm:varLst>
          <dgm:alg type="tx"/>
          <dgm:shape xmlns:r="http://schemas.openxmlformats.org/officeDocument/2006/relationships" type="roundRect" r:blip="">
            <dgm:adjLst/>
          </dgm:shape>
          <dgm:presOf axis="ch desOrSelf" ptType="node node" st="1 1" cnt="1 0"/>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sibTrans" styleLbl="bgShp">
          <dgm:choose name="Name6">
            <dgm:if name="Name7" func="var" arg="dir" op="equ" val="norm">
              <dgm:alg type="conn">
                <dgm:param type="connRout" val="longCurve"/>
                <dgm:param type="begPts" val="midR"/>
                <dgm:param type="endPts" val="midL"/>
                <dgm:param type="dstNode" val="node1"/>
              </dgm:alg>
              <dgm:shape xmlns:r="http://schemas.openxmlformats.org/officeDocument/2006/relationships" type="conn" r:blip="" zOrderOff="-2">
                <dgm:adjLst/>
              </dgm:shape>
              <dgm:presOf axis="ch" ptType="sibTrans"/>
              <dgm:constrLst>
                <dgm:constr type="userA"/>
                <dgm:constr type="diam" refType="userA" fact="-1"/>
                <dgm:constr type="wArH" refType="userA" fact="0.05"/>
                <dgm:constr type="hArH" refType="userA" fact="0.1"/>
                <dgm:constr type="stemThick" refType="userA" fact="0.06"/>
                <dgm:constr type="begPad" refType="connDist" fact="-0.2"/>
                <dgm:constr type="endPad" refType="connDist" fact="0.05"/>
              </dgm:constrLst>
            </dgm:if>
            <dgm:else name="Name8">
              <dgm:alg type="conn">
                <dgm:param type="connRout" val="longCurve"/>
                <dgm:param type="begPts" val="midL"/>
                <dgm:param type="endPts" val="midR"/>
                <dgm:param type="dstNode" val="node1"/>
              </dgm:alg>
              <dgm:shape xmlns:r="http://schemas.openxmlformats.org/officeDocument/2006/relationships" type="conn" r:blip="" zOrderOff="-2">
                <dgm:adjLst/>
              </dgm:shape>
              <dgm:presOf axis="ch" ptType="sibTrans"/>
              <dgm:constrLst>
                <dgm:constr type="userA"/>
                <dgm:constr type="diam" refType="userA"/>
                <dgm:constr type="wArH" refType="userA" fact="0.05"/>
                <dgm:constr type="hArH" refType="userA" fact="0.1"/>
                <dgm:constr type="stemThick" refType="userA" fact="0.06"/>
                <dgm:constr type="begPad" refType="connDist" fact="-0.2"/>
                <dgm:constr type="endPad" refType="connDist" fact="0.05"/>
              </dgm:constrLst>
            </dgm:else>
          </dgm:choose>
          <dgm:ruleLst/>
        </dgm:layoutNode>
        <dgm:layoutNode name="node2">
          <dgm:varLst>
            <dgm:bulletEnabled val="1"/>
          </dgm:varLst>
          <dgm:alg type="tx"/>
          <dgm:shape xmlns:r="http://schemas.openxmlformats.org/officeDocument/2006/relationships" type="roundRect" r:blip="">
            <dgm:adjLst/>
          </dgm:shape>
          <dgm:presOf axis="ch desOrSelf" ptType="node node" st="2 1" cnt="1 0"/>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sp1">
          <dgm:alg type="sp"/>
          <dgm:shape xmlns:r="http://schemas.openxmlformats.org/officeDocument/2006/relationships" r:blip="">
            <dgm:adjLst/>
          </dgm:shape>
          <dgm:presOf/>
          <dgm:constrLst/>
          <dgm:ruleLst/>
        </dgm:layoutNode>
        <dgm:layoutNode name="sp2">
          <dgm:alg type="sp"/>
          <dgm:shape xmlns:r="http://schemas.openxmlformats.org/officeDocument/2006/relationships" r:blip="">
            <dgm:adjLst/>
          </dgm:shape>
          <dgm:presOf/>
          <dgm:constrLst/>
          <dgm:ruleLst/>
        </dgm:layoutNode>
      </dgm:if>
      <dgm:else name="Name9">
        <dgm:layoutNode name="cycle">
          <dgm:choose name="Name10">
            <dgm:if name="Name11" func="var" arg="dir" op="equ" val="norm">
              <dgm:alg type="cycle">
                <dgm:param type="stAng" val="0"/>
                <dgm:param type="spanAng" val="360"/>
              </dgm:alg>
              <dgm:shape xmlns:r="http://schemas.openxmlformats.org/officeDocument/2006/relationships" r:blip="">
                <dgm:adjLst/>
              </dgm:shape>
              <dgm:presOf/>
              <dgm:constrLst>
                <dgm:constr type="diam" refType="w"/>
                <dgm:constr type="w" for="ch" ptType="node" refType="w"/>
                <dgm:constr type="sibSp" val="15"/>
                <dgm:constr type="userA" for="ch" ptType="sibTrans" refType="diam" op="equ" fact="-1"/>
                <dgm:constr type="wArH" for="ch" ptType="sibTrans" refType="diam" op="equ" fact="0.05"/>
                <dgm:constr type="hArH" for="ch" ptType="sibTrans" refType="diam" op="equ" fact="0.1"/>
                <dgm:constr type="stemThick" for="ch" ptType="sibTrans" refType="diam" op="equ" fact="0.065"/>
                <dgm:constr type="primFontSz" for="ch" ptType="node" op="equ"/>
              </dgm:constrLst>
            </dgm:if>
            <dgm:else name="Name12">
              <dgm:alg type="cycle">
                <dgm:param type="stAng" val="0"/>
                <dgm:param type="spanAng" val="-360"/>
              </dgm:alg>
              <dgm:shape xmlns:r="http://schemas.openxmlformats.org/officeDocument/2006/relationships" r:blip="">
                <dgm:adjLst/>
              </dgm:shape>
              <dgm:presOf/>
              <dgm:constrLst>
                <dgm:constr type="diam" refType="w"/>
                <dgm:constr type="w" for="ch" ptType="node" refType="w"/>
                <dgm:constr type="sibSp" val="15"/>
                <dgm:constr type="userA" for="ch" ptType="sibTrans" refType="diam" op="equ"/>
                <dgm:constr type="wArH" for="ch" ptType="sibTrans" refType="diam" op="equ" fact="0.05"/>
                <dgm:constr type="hArH" for="ch" ptType="sibTrans" refType="diam" op="equ" fact="0.1"/>
                <dgm:constr type="stemThick" for="ch" ptType="sibTrans" refType="diam" op="equ" fact="0.065"/>
                <dgm:constr type="primFontSz" for="ch" ptType="node" op="equ"/>
              </dgm:constrLst>
            </dgm:else>
          </dgm:choose>
          <dgm:ruleLst/>
          <dgm:forEach name="nodesFirstNodeForEach" axis="ch" ptType="node" cnt="1">
            <dgm:layoutNode name="nodeFirstNode">
              <dgm:varLst>
                <dgm:bulletEnabled val="1"/>
              </dgm:varLst>
              <dgm:alg type="tx"/>
              <dgm:shape xmlns:r="http://schemas.openxmlformats.org/officeDocument/2006/relationships" type="roundRect" r:blip="">
                <dgm:adjLst/>
              </dgm:shape>
              <dgm:presOf axis="desOrSelf" ptType="node"/>
              <dgm:constrLst>
                <dgm:constr type="h" refType="w" fact="0.5"/>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name="sibTransForEach" axis="followSib" ptType="sibTrans" cnt="1">
              <dgm:layoutNode name="sibTransFirstNode" styleLbl="bgShp">
                <dgm:choose name="Name13">
                  <dgm:if name="Name14" func="var" arg="dir" op="equ" val="norm">
                    <dgm:alg type="conn">
                      <dgm:param type="connRout" val="longCurve"/>
                      <dgm:param type="begPts" val="midR"/>
                      <dgm:param type="endPts" val="midL"/>
                      <dgm:param type="dstNode" val="nodeFirstNode"/>
                    </dgm:alg>
                  </dgm:if>
                  <dgm:else name="Name15">
                    <dgm:alg type="conn">
                      <dgm:param type="connRout" val="longCurve"/>
                      <dgm:param type="begPts" val="midL"/>
                      <dgm:param type="endPts" val="midR"/>
                      <dgm:param type="dstNode" val="nodeFirstNode"/>
                    </dgm:alg>
                  </dgm:else>
                </dgm:choose>
                <dgm:shape xmlns:r="http://schemas.openxmlformats.org/officeDocument/2006/relationships" type="conn" r:blip="" zOrderOff="-2">
                  <dgm:adjLst/>
                </dgm:shape>
                <dgm:presOf axis="self"/>
                <dgm:choose name="Name16">
                  <dgm:if name="Name17" axis="par ch" ptType="doc node" func="cnt" op="equ" val="3">
                    <dgm:constrLst>
                      <dgm:constr type="userA"/>
                      <dgm:constr type="diam" refType="userA" fact="1.01"/>
                      <dgm:constr type="begPad" refType="connDist" fact="-0.2"/>
                      <dgm:constr type="endPad" refType="connDist" fact="0.05"/>
                    </dgm:constrLst>
                  </dgm:if>
                  <dgm:if name="Name18" axis="par ch" ptType="doc node" func="cnt" op="equ" val="4">
                    <dgm:constrLst>
                      <dgm:constr type="userA"/>
                      <dgm:constr type="diam" refType="userA" fact="1.26"/>
                      <dgm:constr type="begPad" refType="connDist" fact="-0.2"/>
                      <dgm:constr type="endPad" refType="connDist" fact="0.05"/>
                    </dgm:constrLst>
                  </dgm:if>
                  <dgm:if name="Name19" axis="par ch" ptType="doc node" func="cnt" op="equ" val="5">
                    <dgm:constrLst>
                      <dgm:constr type="userA"/>
                      <dgm:constr type="diam" refType="userA" fact="1.04"/>
                      <dgm:constr type="begPad" refType="connDist" fact="-0.2"/>
                      <dgm:constr type="endPad" refType="connDist" fact="0.05"/>
                    </dgm:constrLst>
                  </dgm:if>
                  <dgm:if name="Name20" axis="par ch" ptType="doc node" func="cnt" op="equ" val="6">
                    <dgm:constrLst>
                      <dgm:constr type="userA"/>
                      <dgm:constr type="diam" refType="userA" fact="1.1"/>
                      <dgm:constr type="begPad" refType="connDist" fact="-0.2"/>
                      <dgm:constr type="endPad" refType="connDist" fact="0.05"/>
                    </dgm:constrLst>
                  </dgm:if>
                  <dgm:else name="Name21">
                    <dgm:constrLst>
                      <dgm:constr type="userA"/>
                      <dgm:constr type="diam" refType="userA" fact="1.04"/>
                      <dgm:constr type="begPad" refType="connDist" fact="-0.2"/>
                      <dgm:constr type="endPad" refType="connDist" fact="0.05"/>
                    </dgm:constrLst>
                  </dgm:else>
                </dgm:choose>
                <dgm:ruleLst/>
              </dgm:layoutNode>
            </dgm:forEach>
          </dgm:forEach>
          <dgm:forEach name="followingNodesForEach" axis="ch" ptType="node" st="2">
            <dgm:layoutNode name="nodeFollowingNodes">
              <dgm:varLst>
                <dgm:bulletEnabled val="1"/>
              </dgm:varLst>
              <dgm:alg type="tx"/>
              <dgm:shape xmlns:r="http://schemas.openxmlformats.org/officeDocument/2006/relationships" type="roundRect" r:blip="">
                <dgm:adjLst/>
              </dgm:shape>
              <dgm:presOf axis="desOrSelf" ptType="node"/>
              <dgm:constrLst>
                <dgm:constr type="h" refType="w" fact="0.5"/>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forEach>
        </dgm:layoutNode>
      </dgm:else>
    </dgm:choos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Data" Target="../diagrams/data1.xml"/><Relationship Id="rId7" Type="http://schemas.microsoft.com/office/2007/relationships/diagramDrawing" Target="../diagrams/drawing1.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diagramColors" Target="../diagrams/colors1.xml"/><Relationship Id="rId5" Type="http://schemas.openxmlformats.org/officeDocument/2006/relationships/diagramQuickStyle" Target="../diagrams/quickStyle1.xml"/><Relationship Id="rId4" Type="http://schemas.openxmlformats.org/officeDocument/2006/relationships/diagramLayout" Target="../diagrams/layou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10321695</xdr:colOff>
      <xdr:row>19</xdr:row>
      <xdr:rowOff>10887</xdr:rowOff>
    </xdr:from>
    <xdr:to>
      <xdr:col>1</xdr:col>
      <xdr:colOff>13264</xdr:colOff>
      <xdr:row>32</xdr:row>
      <xdr:rowOff>59219</xdr:rowOff>
    </xdr:to>
    <xdr:pic>
      <xdr:nvPicPr>
        <xdr:cNvPr id="5" name="Picture 4" descr="This is a picture example of a likelihood vs. impact matrix. The risk register auto-populates the overall risk rating based on the intersection of the risk likelihood and impact using the matrix approach. It is not essential guidance.  ">
          <a:extLst>
            <a:ext uri="{FF2B5EF4-FFF2-40B4-BE49-F238E27FC236}">
              <a16:creationId xmlns:a16="http://schemas.microsoft.com/office/drawing/2014/main" id="{A6193EBD-1E17-4F64-8AB3-91650C79DF6E}"/>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a:srcRect t="30987"/>
        <a:stretch/>
      </xdr:blipFill>
      <xdr:spPr>
        <a:xfrm>
          <a:off x="10321695" y="32831316"/>
          <a:ext cx="6063683" cy="5088418"/>
        </a:xfrm>
        <a:prstGeom prst="rect">
          <a:avLst/>
        </a:prstGeom>
        <a:ln>
          <a:solidFill>
            <a:sysClr val="windowText" lastClr="000000"/>
          </a:solidFill>
        </a:ln>
      </xdr:spPr>
    </xdr:pic>
    <xdr:clientData/>
  </xdr:twoCellAnchor>
  <xdr:twoCellAnchor editAs="oneCell">
    <xdr:from>
      <xdr:col>0</xdr:col>
      <xdr:colOff>9818915</xdr:colOff>
      <xdr:row>4</xdr:row>
      <xdr:rowOff>968829</xdr:rowOff>
    </xdr:from>
    <xdr:to>
      <xdr:col>0</xdr:col>
      <xdr:colOff>15664543</xdr:colOff>
      <xdr:row>4</xdr:row>
      <xdr:rowOff>3374572</xdr:rowOff>
    </xdr:to>
    <xdr:pic>
      <xdr:nvPicPr>
        <xdr:cNvPr id="13" name="Picture 12">
          <a:extLst>
            <a:ext uri="{FF2B5EF4-FFF2-40B4-BE49-F238E27FC236}">
              <a16:creationId xmlns:a16="http://schemas.microsoft.com/office/drawing/2014/main" id="{725E9941-E1F2-4594-BB91-B1E847774E48}"/>
            </a:ext>
            <a:ext uri="{C183D7F6-B498-43B3-948B-1728B52AA6E4}">
              <adec:decorative xmlns:adec="http://schemas.microsoft.com/office/drawing/2017/decorative" val="1"/>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2683" r="42832"/>
        <a:stretch/>
      </xdr:blipFill>
      <xdr:spPr bwMode="auto">
        <a:xfrm>
          <a:off x="9818915" y="7293429"/>
          <a:ext cx="5845628" cy="2405743"/>
        </a:xfrm>
        <a:prstGeom prst="rect">
          <a:avLst/>
        </a:prstGeom>
        <a:noFill/>
        <a:ln>
          <a:noFill/>
        </a:ln>
        <a:extLst>
          <a:ext uri="{53640926-AAD7-44D8-BBD7-CCE9431645EC}">
            <a14:shadowObscured xmlns:a14="http://schemas.microsoft.com/office/drawing/2010/main"/>
          </a:ext>
        </a:extLst>
      </xdr:spPr>
    </xdr:pic>
    <xdr:clientData/>
  </xdr:twoCellAnchor>
  <xdr:twoCellAnchor>
    <xdr:from>
      <xdr:col>0</xdr:col>
      <xdr:colOff>5018315</xdr:colOff>
      <xdr:row>9</xdr:row>
      <xdr:rowOff>283029</xdr:rowOff>
    </xdr:from>
    <xdr:to>
      <xdr:col>0</xdr:col>
      <xdr:colOff>9590315</xdr:colOff>
      <xdr:row>9</xdr:row>
      <xdr:rowOff>3026228</xdr:rowOff>
    </xdr:to>
    <xdr:graphicFrame macro="">
      <xdr:nvGraphicFramePr>
        <xdr:cNvPr id="2" name="Diagram 1" descr="1. Actions or decisions last month? 2. What's changed this month? 3. Risks on the horizon or rising risks? 4. Action or decisions this month?">
          <a:extLst>
            <a:ext uri="{FF2B5EF4-FFF2-40B4-BE49-F238E27FC236}">
              <a16:creationId xmlns:a16="http://schemas.microsoft.com/office/drawing/2014/main" id="{EC619D7E-7D0A-476E-913A-5525B218CF4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188054</xdr:colOff>
      <xdr:row>21</xdr:row>
      <xdr:rowOff>61210</xdr:rowOff>
    </xdr:from>
    <xdr:to>
      <xdr:col>12</xdr:col>
      <xdr:colOff>361092</xdr:colOff>
      <xdr:row>49</xdr:row>
      <xdr:rowOff>18348</xdr:rowOff>
    </xdr:to>
    <xdr:graphicFrame macro="">
      <xdr:nvGraphicFramePr>
        <xdr:cNvPr id="2" name="Chart 1" descr="This chart creates a visual graph depiction of your risks reported by inherent risk rating">
          <a:extLst>
            <a:ext uri="{FF2B5EF4-FFF2-40B4-BE49-F238E27FC236}">
              <a16:creationId xmlns:a16="http://schemas.microsoft.com/office/drawing/2014/main" id="{9632F532-46F2-4BC0-8532-45FA9802F3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130904</xdr:colOff>
      <xdr:row>21</xdr:row>
      <xdr:rowOff>73910</xdr:rowOff>
    </xdr:from>
    <xdr:to>
      <xdr:col>20</xdr:col>
      <xdr:colOff>303942</xdr:colOff>
      <xdr:row>49</xdr:row>
      <xdr:rowOff>31048</xdr:rowOff>
    </xdr:to>
    <xdr:graphicFrame macro="">
      <xdr:nvGraphicFramePr>
        <xdr:cNvPr id="3" name="Chart 2" descr="This chart creates a visual graph depiction of your risks reported by residual risk rating">
          <a:extLst>
            <a:ext uri="{FF2B5EF4-FFF2-40B4-BE49-F238E27FC236}">
              <a16:creationId xmlns:a16="http://schemas.microsoft.com/office/drawing/2014/main" id="{0E598394-32FD-4FEC-8EC6-B8FF93B3B3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182497</xdr:colOff>
      <xdr:row>49</xdr:row>
      <xdr:rowOff>150904</xdr:rowOff>
    </xdr:from>
    <xdr:to>
      <xdr:col>12</xdr:col>
      <xdr:colOff>476185</xdr:colOff>
      <xdr:row>64</xdr:row>
      <xdr:rowOff>155666</xdr:rowOff>
    </xdr:to>
    <xdr:graphicFrame macro="">
      <xdr:nvGraphicFramePr>
        <xdr:cNvPr id="4" name="Chart 3" descr="This chart creates a visual graph depiction of your risks reported by their status (new, open or closed)">
          <a:extLst>
            <a:ext uri="{FF2B5EF4-FFF2-40B4-BE49-F238E27FC236}">
              <a16:creationId xmlns:a16="http://schemas.microsoft.com/office/drawing/2014/main" id="{CA1871FE-759C-4D52-B5AF-C83CD02C1F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158684</xdr:colOff>
      <xdr:row>49</xdr:row>
      <xdr:rowOff>182653</xdr:rowOff>
    </xdr:from>
    <xdr:to>
      <xdr:col>20</xdr:col>
      <xdr:colOff>452372</xdr:colOff>
      <xdr:row>65</xdr:row>
      <xdr:rowOff>38</xdr:rowOff>
    </xdr:to>
    <xdr:graphicFrame macro="">
      <xdr:nvGraphicFramePr>
        <xdr:cNvPr id="5" name="Chart 4" descr="This chart creates a visual graph depiction of your risks reported by trend (upwards, steady, downwards)">
          <a:extLst>
            <a:ext uri="{FF2B5EF4-FFF2-40B4-BE49-F238E27FC236}">
              <a16:creationId xmlns:a16="http://schemas.microsoft.com/office/drawing/2014/main" id="{94CAEB65-04CD-4CB8-97EA-BCBCF9B32A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134285</xdr:colOff>
      <xdr:row>0</xdr:row>
      <xdr:rowOff>117006</xdr:rowOff>
    </xdr:from>
    <xdr:to>
      <xdr:col>17</xdr:col>
      <xdr:colOff>582949</xdr:colOff>
      <xdr:row>19</xdr:row>
      <xdr:rowOff>176966</xdr:rowOff>
    </xdr:to>
    <xdr:graphicFrame macro="">
      <xdr:nvGraphicFramePr>
        <xdr:cNvPr id="6" name="Chart 5" descr="This chart creates a visual graph depiction of your risks reported by category">
          <a:extLst>
            <a:ext uri="{FF2B5EF4-FFF2-40B4-BE49-F238E27FC236}">
              <a16:creationId xmlns:a16="http://schemas.microsoft.com/office/drawing/2014/main" id="{1596271E-518F-4417-9BA0-0FD3361F10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0A00B7-46D9-43F8-B2D3-7DD56680CE45}" name="Category" displayName="Category" ref="G2:G9" totalsRowShown="0" headerRowDxfId="6">
  <autoFilter ref="G2:G9" xr:uid="{AC8BF7FA-66D3-48C0-BFBC-D76B42FFCAEA}"/>
  <tableColumns count="1">
    <tableColumn id="1" xr3:uid="{C79434D9-A9C1-43F7-A61F-104C52A516F6}" name="Category"/>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51D8E35-60FE-43E5-AB15-2BFA567369D3}" name="Context" displayName="Context" ref="H2:H11" totalsRowShown="0" headerRowDxfId="5">
  <autoFilter ref="H2:H11" xr:uid="{A01B87BD-6FFB-4B60-8520-5D9196CADDE7}"/>
  <tableColumns count="1">
    <tableColumn id="1" xr3:uid="{DCB4A1B2-EDB9-4453-89A9-0BB647F0BE1A}" name="Context"/>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CAB583D-57DF-4855-8FD9-0837ABDE3BF1}" name="Fiduciary" displayName="Fiduciary" ref="I2:I15" totalsRowShown="0" headerRowDxfId="4">
  <autoFilter ref="I2:I15" xr:uid="{8E4A3EF9-ABE5-454B-AFBC-F8D766E5D116}"/>
  <tableColumns count="1">
    <tableColumn id="1" xr3:uid="{E37251C4-9CF9-4B96-B532-F83BA4CF877C}" name="Fiduciary"/>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5865D9E-656E-4D15-8D32-0DA21914FD42}" name="Operational" displayName="Operational" ref="J2:J6" totalsRowShown="0" headerRowDxfId="3">
  <autoFilter ref="J2:J6" xr:uid="{7DC73C47-1A88-4CAC-84B0-9970E6071B5C}"/>
  <tableColumns count="1">
    <tableColumn id="1" xr3:uid="{DCE67468-1E6B-45B7-B1B8-557C28B81ABF}" name="Operational"/>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08FD1DD-FB97-44AD-B8A0-0BD811CEEFD8}" name="Delivery" displayName="Delivery" ref="K2:K10" totalsRowShown="0" headerRowDxfId="2">
  <autoFilter ref="K2:K10" xr:uid="{9D268FFD-158B-4B7E-B31F-DB6C2ECF1AEA}"/>
  <tableColumns count="1">
    <tableColumn id="1" xr3:uid="{BF79D262-DC9E-4177-9F54-95993277F3E3}" name="Delivery"/>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A4CE201-20D9-464C-A05A-D2C95E55791D}" name="Safeguarding" displayName="Safeguarding" ref="L2:L5" totalsRowShown="0" headerRowDxfId="1">
  <autoFilter ref="L2:L5" xr:uid="{0D87B4B4-DA6E-48BF-BC1C-195AA3022AF3}"/>
  <tableColumns count="1">
    <tableColumn id="1" xr3:uid="{588E8E20-EC7A-463A-B420-105A4B97A243}" name="Safeguarding"/>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90C7534-A3D7-4899-A8C6-6CF74FCB6237}" name="Reputational" displayName="Reputational" ref="M2:M6" totalsRowShown="0" headerRowDxfId="0">
  <autoFilter ref="M2:M6" xr:uid="{06557B9C-F094-4CE7-9859-745531C833B9}"/>
  <tableColumns count="1">
    <tableColumn id="1" xr3:uid="{1DEAD452-B6DD-4A38-9811-3AE004EE69F9}" name="Reputational"/>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20B3C-8A1C-44B5-9198-6C2B50C0EA42}">
  <dimension ref="A1:BD54"/>
  <sheetViews>
    <sheetView tabSelected="1" zoomScale="80" zoomScaleNormal="80" zoomScaleSheetLayoutView="32" zoomScalePageLayoutView="29" workbookViewId="0">
      <selection activeCell="C9" sqref="C9"/>
    </sheetView>
  </sheetViews>
  <sheetFormatPr defaultColWidth="9.33203125" defaultRowHeight="18" x14ac:dyDescent="0.35"/>
  <cols>
    <col min="1" max="1" width="47.77734375" style="53" customWidth="1"/>
    <col min="2" max="2" width="46.44140625" style="53" customWidth="1"/>
    <col min="3" max="3" width="142.33203125" style="37" customWidth="1"/>
    <col min="4" max="8" width="6.33203125" style="44" customWidth="1"/>
    <col min="9" max="9" width="13.44140625" style="44" customWidth="1"/>
    <col min="10" max="14" width="9.33203125" style="37"/>
    <col min="15" max="56" width="9.33203125" style="36"/>
    <col min="57" max="16384" width="9.33203125" style="37"/>
  </cols>
  <sheetData>
    <row r="1" spans="1:56" ht="21.75" customHeight="1" x14ac:dyDescent="0.35">
      <c r="A1" s="80" t="s">
        <v>55</v>
      </c>
      <c r="B1" s="81"/>
      <c r="C1" s="33"/>
      <c r="D1" s="34"/>
      <c r="E1" s="34"/>
      <c r="F1" s="34"/>
      <c r="G1" s="34"/>
      <c r="H1" s="34"/>
      <c r="I1" s="35"/>
      <c r="J1" s="35"/>
      <c r="K1" s="35"/>
      <c r="L1" s="36"/>
      <c r="M1" s="36"/>
      <c r="N1" s="36"/>
      <c r="BD1" s="37"/>
    </row>
    <row r="2" spans="1:56" ht="23.25" customHeight="1" x14ac:dyDescent="0.35">
      <c r="A2" s="78" t="s">
        <v>12</v>
      </c>
      <c r="B2" s="124"/>
      <c r="C2" s="33"/>
      <c r="D2" s="34"/>
      <c r="E2" s="34"/>
      <c r="F2" s="34"/>
      <c r="G2" s="34"/>
      <c r="H2" s="34"/>
      <c r="I2" s="35"/>
      <c r="J2" s="35"/>
      <c r="K2" s="35"/>
      <c r="L2" s="36"/>
      <c r="M2" s="36"/>
      <c r="N2" s="36"/>
      <c r="BD2" s="37"/>
    </row>
    <row r="3" spans="1:56" ht="23.25" customHeight="1" x14ac:dyDescent="0.35">
      <c r="A3" s="78" t="s">
        <v>13</v>
      </c>
      <c r="B3" s="124"/>
      <c r="C3" s="33"/>
      <c r="D3" s="38"/>
      <c r="E3" s="38"/>
      <c r="F3" s="38"/>
      <c r="G3" s="38"/>
      <c r="H3" s="34"/>
      <c r="I3" s="35"/>
      <c r="J3" s="35"/>
      <c r="K3" s="35"/>
      <c r="L3" s="36"/>
      <c r="M3" s="36"/>
      <c r="N3" s="36"/>
      <c r="BD3" s="37"/>
    </row>
    <row r="4" spans="1:56" ht="23.25" customHeight="1" x14ac:dyDescent="0.35">
      <c r="A4" s="78" t="s">
        <v>14</v>
      </c>
      <c r="B4" s="124"/>
      <c r="C4" s="33"/>
      <c r="D4" s="38"/>
      <c r="E4" s="38"/>
      <c r="F4" s="38"/>
      <c r="G4" s="38"/>
      <c r="H4" s="34"/>
      <c r="I4" s="35"/>
      <c r="J4" s="35"/>
      <c r="K4" s="35"/>
      <c r="L4" s="36"/>
      <c r="M4" s="36"/>
      <c r="N4" s="36"/>
      <c r="BD4" s="37"/>
    </row>
    <row r="5" spans="1:56" ht="51.6" customHeight="1" x14ac:dyDescent="0.35">
      <c r="A5" s="78" t="s">
        <v>15</v>
      </c>
      <c r="B5" s="124"/>
      <c r="C5" s="33"/>
      <c r="D5" s="38"/>
      <c r="E5" s="38"/>
      <c r="F5" s="38"/>
      <c r="G5" s="38"/>
      <c r="H5" s="34"/>
      <c r="I5" s="35"/>
      <c r="J5" s="35"/>
      <c r="K5" s="35"/>
      <c r="L5" s="36"/>
      <c r="M5" s="36"/>
      <c r="N5" s="36"/>
      <c r="BD5" s="37"/>
    </row>
    <row r="6" spans="1:56" ht="23.25" customHeight="1" x14ac:dyDescent="0.35">
      <c r="A6" s="78" t="s">
        <v>16</v>
      </c>
      <c r="B6" s="125"/>
      <c r="C6" s="33"/>
      <c r="D6" s="38"/>
      <c r="E6" s="38"/>
      <c r="F6" s="38"/>
      <c r="G6" s="38"/>
      <c r="H6" s="34"/>
      <c r="I6" s="35"/>
      <c r="J6" s="35"/>
      <c r="K6" s="35"/>
      <c r="L6" s="36"/>
      <c r="M6" s="36"/>
      <c r="N6" s="36"/>
      <c r="BD6" s="37"/>
    </row>
    <row r="7" spans="1:56" ht="23.25" customHeight="1" x14ac:dyDescent="0.35">
      <c r="A7" s="78" t="s">
        <v>17</v>
      </c>
      <c r="B7" s="126"/>
      <c r="C7" s="33"/>
      <c r="D7" s="38"/>
      <c r="E7" s="38"/>
      <c r="F7" s="38"/>
      <c r="G7" s="38"/>
      <c r="H7" s="34"/>
      <c r="I7" s="35"/>
      <c r="J7" s="35"/>
      <c r="K7" s="35"/>
      <c r="L7" s="36"/>
      <c r="M7" s="36"/>
      <c r="N7" s="36"/>
      <c r="BD7" s="37"/>
    </row>
    <row r="8" spans="1:56" ht="23.25" customHeight="1" thickBot="1" x14ac:dyDescent="0.4">
      <c r="A8" s="79" t="s">
        <v>66</v>
      </c>
      <c r="B8" s="127"/>
      <c r="C8" s="33"/>
      <c r="D8" s="38"/>
      <c r="E8" s="38"/>
      <c r="F8" s="38"/>
      <c r="G8" s="38"/>
      <c r="H8" s="34"/>
      <c r="I8" s="35"/>
      <c r="J8" s="35"/>
      <c r="K8" s="35"/>
      <c r="L8" s="36"/>
      <c r="M8" s="36"/>
      <c r="N8" s="36"/>
      <c r="BD8" s="37"/>
    </row>
    <row r="9" spans="1:56" ht="15" customHeight="1" x14ac:dyDescent="0.35">
      <c r="A9" s="39"/>
      <c r="B9" s="39"/>
      <c r="C9" s="38"/>
      <c r="D9" s="38"/>
      <c r="E9" s="38"/>
      <c r="F9" s="38"/>
      <c r="G9" s="34"/>
      <c r="H9" s="34"/>
      <c r="I9" s="34"/>
      <c r="J9" s="35"/>
      <c r="K9" s="36"/>
      <c r="L9" s="36"/>
      <c r="M9" s="36"/>
      <c r="N9" s="36"/>
    </row>
    <row r="10" spans="1:56" ht="15" customHeight="1" x14ac:dyDescent="0.35">
      <c r="A10" s="40"/>
      <c r="B10" s="40"/>
      <c r="C10" s="41"/>
      <c r="D10" s="33"/>
      <c r="E10" s="38"/>
      <c r="F10" s="38"/>
      <c r="G10" s="38"/>
      <c r="H10" s="38"/>
      <c r="I10" s="34"/>
      <c r="J10" s="35"/>
      <c r="K10" s="35"/>
      <c r="L10" s="35"/>
      <c r="M10" s="36"/>
      <c r="N10" s="36"/>
    </row>
    <row r="11" spans="1:56" ht="18.600000000000001" thickBot="1" x14ac:dyDescent="0.4">
      <c r="A11" s="42"/>
      <c r="B11" s="42"/>
      <c r="C11" s="36"/>
      <c r="D11" s="34"/>
      <c r="E11" s="38"/>
      <c r="F11" s="38"/>
      <c r="G11" s="38"/>
      <c r="H11" s="38"/>
      <c r="I11" s="34"/>
      <c r="J11" s="35"/>
      <c r="K11" s="35"/>
      <c r="L11" s="35"/>
      <c r="M11" s="36"/>
      <c r="N11" s="36"/>
    </row>
    <row r="12" spans="1:56" x14ac:dyDescent="0.35">
      <c r="A12" s="82" t="s">
        <v>140</v>
      </c>
      <c r="B12" s="83"/>
      <c r="C12" s="84"/>
      <c r="D12" s="43"/>
      <c r="E12" s="43"/>
      <c r="F12" s="43"/>
      <c r="G12" s="43"/>
      <c r="H12" s="43"/>
      <c r="J12" s="36"/>
      <c r="K12" s="36"/>
      <c r="L12" s="36"/>
      <c r="M12" s="36"/>
      <c r="N12" s="36"/>
    </row>
    <row r="13" spans="1:56" ht="48.6" customHeight="1" x14ac:dyDescent="0.35">
      <c r="A13" s="45" t="s">
        <v>90</v>
      </c>
      <c r="B13" s="46" t="s">
        <v>130</v>
      </c>
      <c r="C13" s="139" t="s">
        <v>131</v>
      </c>
      <c r="D13" s="47"/>
      <c r="E13" s="47"/>
      <c r="F13" s="47"/>
      <c r="G13" s="47"/>
      <c r="H13" s="47"/>
      <c r="J13" s="36"/>
      <c r="K13" s="36"/>
      <c r="L13" s="36"/>
      <c r="M13" s="36"/>
      <c r="N13" s="36"/>
    </row>
    <row r="14" spans="1:56" ht="31.8" customHeight="1" x14ac:dyDescent="0.35">
      <c r="A14" s="48" t="s">
        <v>27</v>
      </c>
      <c r="B14" s="49" t="s">
        <v>45</v>
      </c>
      <c r="C14" s="140"/>
      <c r="J14" s="36"/>
      <c r="K14" s="36"/>
      <c r="L14" s="36"/>
      <c r="M14" s="36"/>
      <c r="N14" s="36"/>
    </row>
    <row r="15" spans="1:56" ht="30.6" customHeight="1" x14ac:dyDescent="0.35">
      <c r="A15" s="48" t="s">
        <v>28</v>
      </c>
      <c r="B15" s="50" t="s">
        <v>45</v>
      </c>
      <c r="C15" s="140"/>
      <c r="J15" s="36"/>
      <c r="K15" s="36"/>
      <c r="L15" s="36"/>
      <c r="M15" s="36"/>
      <c r="N15" s="36"/>
    </row>
    <row r="16" spans="1:56" ht="31.2" customHeight="1" x14ac:dyDescent="0.35">
      <c r="A16" s="48" t="s">
        <v>31</v>
      </c>
      <c r="B16" s="50" t="s">
        <v>52</v>
      </c>
      <c r="C16" s="140"/>
      <c r="J16" s="36"/>
      <c r="K16" s="36"/>
      <c r="L16" s="36"/>
      <c r="M16" s="36"/>
      <c r="N16" s="36"/>
    </row>
    <row r="17" spans="1:14" ht="33" customHeight="1" x14ac:dyDescent="0.35">
      <c r="A17" s="48" t="s">
        <v>30</v>
      </c>
      <c r="B17" s="50" t="s">
        <v>21</v>
      </c>
      <c r="C17" s="140"/>
      <c r="J17" s="36"/>
      <c r="K17" s="36"/>
      <c r="L17" s="36"/>
      <c r="M17" s="36"/>
      <c r="N17" s="36"/>
    </row>
    <row r="18" spans="1:14" ht="30.6" customHeight="1" x14ac:dyDescent="0.35">
      <c r="A18" s="48" t="s">
        <v>91</v>
      </c>
      <c r="B18" s="50" t="s">
        <v>21</v>
      </c>
      <c r="C18" s="140"/>
      <c r="J18" s="36"/>
      <c r="K18" s="36"/>
      <c r="L18" s="36"/>
      <c r="M18" s="36"/>
      <c r="N18" s="36"/>
    </row>
    <row r="19" spans="1:14" ht="37.799999999999997" customHeight="1" thickBot="1" x14ac:dyDescent="0.4">
      <c r="A19" s="51" t="s">
        <v>29</v>
      </c>
      <c r="B19" s="52" t="s">
        <v>44</v>
      </c>
      <c r="C19" s="141"/>
      <c r="J19" s="36"/>
      <c r="K19" s="36"/>
      <c r="L19" s="36"/>
      <c r="M19" s="36"/>
      <c r="N19" s="36"/>
    </row>
    <row r="20" spans="1:14" x14ac:dyDescent="0.35">
      <c r="A20" s="42"/>
      <c r="B20" s="42"/>
      <c r="C20" s="36"/>
      <c r="J20" s="36"/>
      <c r="K20" s="36"/>
      <c r="L20" s="36"/>
      <c r="M20" s="36"/>
      <c r="N20" s="36"/>
    </row>
    <row r="21" spans="1:14" x14ac:dyDescent="0.35">
      <c r="A21" s="42"/>
      <c r="B21" s="42"/>
      <c r="C21" s="36"/>
      <c r="J21" s="36"/>
      <c r="K21" s="36"/>
      <c r="L21" s="36"/>
      <c r="M21" s="36"/>
      <c r="N21" s="36"/>
    </row>
    <row r="22" spans="1:14" x14ac:dyDescent="0.35">
      <c r="A22" s="42"/>
      <c r="B22" s="42"/>
      <c r="C22" s="36"/>
      <c r="J22" s="36"/>
      <c r="K22" s="36"/>
      <c r="L22" s="36"/>
      <c r="M22" s="36"/>
      <c r="N22" s="36"/>
    </row>
    <row r="23" spans="1:14" x14ac:dyDescent="0.35">
      <c r="A23" s="42"/>
      <c r="B23" s="42"/>
      <c r="C23" s="36"/>
      <c r="J23" s="36"/>
      <c r="K23" s="36"/>
      <c r="L23" s="36"/>
      <c r="M23" s="36"/>
      <c r="N23" s="36"/>
    </row>
    <row r="24" spans="1:14" x14ac:dyDescent="0.35">
      <c r="A24" s="42"/>
      <c r="B24" s="42"/>
      <c r="C24" s="36"/>
      <c r="J24" s="36"/>
      <c r="K24" s="36"/>
      <c r="L24" s="36"/>
      <c r="M24" s="36"/>
      <c r="N24" s="36"/>
    </row>
    <row r="25" spans="1:14" x14ac:dyDescent="0.35">
      <c r="A25" s="42"/>
      <c r="B25" s="42"/>
      <c r="C25" s="36"/>
      <c r="J25" s="36"/>
      <c r="K25" s="36"/>
      <c r="L25" s="36"/>
      <c r="M25" s="36"/>
      <c r="N25" s="36"/>
    </row>
    <row r="26" spans="1:14" x14ac:dyDescent="0.35">
      <c r="A26" s="42"/>
      <c r="B26" s="42"/>
      <c r="C26" s="36"/>
      <c r="J26" s="36"/>
      <c r="K26" s="36"/>
      <c r="L26" s="36"/>
      <c r="M26" s="36"/>
      <c r="N26" s="36"/>
    </row>
    <row r="27" spans="1:14" x14ac:dyDescent="0.35">
      <c r="A27" s="42"/>
      <c r="B27" s="42"/>
      <c r="C27" s="36"/>
      <c r="J27" s="36"/>
      <c r="K27" s="36"/>
      <c r="L27" s="36"/>
      <c r="M27" s="36"/>
      <c r="N27" s="36"/>
    </row>
    <row r="28" spans="1:14" x14ac:dyDescent="0.35">
      <c r="A28" s="42"/>
      <c r="B28" s="42"/>
      <c r="C28" s="36"/>
      <c r="J28" s="36"/>
      <c r="K28" s="36"/>
      <c r="L28" s="36"/>
      <c r="M28" s="36"/>
      <c r="N28" s="36"/>
    </row>
    <row r="29" spans="1:14" x14ac:dyDescent="0.35">
      <c r="A29" s="42"/>
      <c r="B29" s="42"/>
      <c r="C29" s="36"/>
      <c r="J29" s="36"/>
      <c r="K29" s="36"/>
      <c r="L29" s="36"/>
      <c r="M29" s="36"/>
      <c r="N29" s="36"/>
    </row>
    <row r="30" spans="1:14" x14ac:dyDescent="0.35">
      <c r="A30" s="42"/>
      <c r="B30" s="42"/>
      <c r="C30" s="36"/>
      <c r="J30" s="36"/>
      <c r="K30" s="36"/>
      <c r="L30" s="36"/>
      <c r="M30" s="36"/>
      <c r="N30" s="36"/>
    </row>
    <row r="31" spans="1:14" x14ac:dyDescent="0.35">
      <c r="A31" s="42"/>
      <c r="B31" s="42"/>
      <c r="C31" s="36"/>
      <c r="J31" s="36"/>
      <c r="K31" s="36"/>
      <c r="L31" s="36"/>
      <c r="M31" s="36"/>
      <c r="N31" s="36"/>
    </row>
    <row r="32" spans="1:14" x14ac:dyDescent="0.35">
      <c r="A32" s="42"/>
      <c r="B32" s="42"/>
      <c r="C32" s="36"/>
      <c r="J32" s="36"/>
      <c r="K32" s="36"/>
      <c r="L32" s="36"/>
      <c r="M32" s="36"/>
      <c r="N32" s="36"/>
    </row>
    <row r="33" spans="1:14" x14ac:dyDescent="0.35">
      <c r="A33" s="42"/>
      <c r="B33" s="42"/>
      <c r="C33" s="36"/>
      <c r="J33" s="36"/>
      <c r="K33" s="36"/>
      <c r="L33" s="36"/>
      <c r="M33" s="36"/>
      <c r="N33" s="36"/>
    </row>
    <row r="34" spans="1:14" x14ac:dyDescent="0.35">
      <c r="A34" s="42"/>
      <c r="B34" s="42"/>
      <c r="C34" s="36"/>
      <c r="J34" s="36"/>
      <c r="K34" s="36"/>
      <c r="L34" s="36"/>
      <c r="M34" s="36"/>
      <c r="N34" s="36"/>
    </row>
    <row r="35" spans="1:14" x14ac:dyDescent="0.35">
      <c r="A35" s="42"/>
      <c r="B35" s="42"/>
      <c r="C35" s="36"/>
      <c r="J35" s="36"/>
      <c r="K35" s="36"/>
      <c r="L35" s="36"/>
      <c r="M35" s="36"/>
      <c r="N35" s="36"/>
    </row>
    <row r="36" spans="1:14" x14ac:dyDescent="0.35">
      <c r="A36" s="42"/>
      <c r="B36" s="42"/>
      <c r="C36" s="36"/>
      <c r="J36" s="36"/>
      <c r="K36" s="36"/>
      <c r="L36" s="36"/>
      <c r="M36" s="36"/>
      <c r="N36" s="36"/>
    </row>
    <row r="37" spans="1:14" x14ac:dyDescent="0.35">
      <c r="A37" s="42"/>
      <c r="B37" s="42"/>
      <c r="C37" s="36"/>
      <c r="J37" s="36"/>
      <c r="K37" s="36"/>
      <c r="L37" s="36"/>
      <c r="M37" s="36"/>
      <c r="N37" s="36"/>
    </row>
    <row r="38" spans="1:14" x14ac:dyDescent="0.35">
      <c r="A38" s="42"/>
      <c r="B38" s="42"/>
      <c r="C38" s="36"/>
      <c r="J38" s="36"/>
      <c r="K38" s="36"/>
      <c r="L38" s="36"/>
      <c r="M38" s="36"/>
      <c r="N38" s="36"/>
    </row>
    <row r="39" spans="1:14" x14ac:dyDescent="0.35">
      <c r="A39" s="42"/>
      <c r="B39" s="42"/>
      <c r="C39" s="36"/>
      <c r="J39" s="36"/>
      <c r="K39" s="36"/>
      <c r="L39" s="36"/>
      <c r="M39" s="36"/>
      <c r="N39" s="36"/>
    </row>
    <row r="40" spans="1:14" x14ac:dyDescent="0.35">
      <c r="A40" s="42"/>
      <c r="B40" s="42"/>
      <c r="C40" s="36"/>
      <c r="J40" s="36"/>
      <c r="K40" s="36"/>
      <c r="L40" s="36"/>
      <c r="M40" s="36"/>
      <c r="N40" s="36"/>
    </row>
    <row r="41" spans="1:14" x14ac:dyDescent="0.35">
      <c r="A41" s="42"/>
      <c r="B41" s="42"/>
      <c r="C41" s="36"/>
      <c r="J41" s="36"/>
      <c r="K41" s="36"/>
      <c r="L41" s="36"/>
      <c r="M41" s="36"/>
      <c r="N41" s="36"/>
    </row>
    <row r="42" spans="1:14" x14ac:dyDescent="0.35">
      <c r="A42" s="42"/>
      <c r="B42" s="42"/>
      <c r="C42" s="36"/>
      <c r="J42" s="36"/>
      <c r="K42" s="36"/>
      <c r="L42" s="36"/>
      <c r="M42" s="36"/>
      <c r="N42" s="36"/>
    </row>
    <row r="43" spans="1:14" x14ac:dyDescent="0.35">
      <c r="A43" s="42"/>
      <c r="B43" s="42"/>
      <c r="C43" s="36"/>
      <c r="J43" s="36"/>
      <c r="K43" s="36"/>
      <c r="L43" s="36"/>
      <c r="M43" s="36"/>
      <c r="N43" s="36"/>
    </row>
    <row r="44" spans="1:14" x14ac:dyDescent="0.35">
      <c r="A44" s="42"/>
      <c r="B44" s="42"/>
      <c r="C44" s="36"/>
      <c r="J44" s="36"/>
      <c r="K44" s="36"/>
      <c r="L44" s="36"/>
      <c r="M44" s="36"/>
      <c r="N44" s="36"/>
    </row>
    <row r="45" spans="1:14" x14ac:dyDescent="0.35">
      <c r="A45" s="42"/>
      <c r="B45" s="42"/>
      <c r="C45" s="36"/>
      <c r="J45" s="36"/>
      <c r="K45" s="36"/>
      <c r="L45" s="36"/>
      <c r="M45" s="36"/>
      <c r="N45" s="36"/>
    </row>
    <row r="46" spans="1:14" x14ac:dyDescent="0.35">
      <c r="A46" s="42"/>
      <c r="B46" s="42"/>
      <c r="C46" s="36"/>
      <c r="J46" s="36"/>
      <c r="K46" s="36"/>
      <c r="L46" s="36"/>
      <c r="M46" s="36"/>
      <c r="N46" s="36"/>
    </row>
    <row r="47" spans="1:14" x14ac:dyDescent="0.35">
      <c r="A47" s="42"/>
      <c r="B47" s="42"/>
      <c r="C47" s="36"/>
      <c r="J47" s="36"/>
      <c r="K47" s="36"/>
      <c r="L47" s="36"/>
      <c r="M47" s="36"/>
      <c r="N47" s="36"/>
    </row>
    <row r="48" spans="1:14" x14ac:dyDescent="0.35">
      <c r="A48" s="42"/>
      <c r="B48" s="42"/>
      <c r="C48" s="36"/>
      <c r="J48" s="36"/>
      <c r="K48" s="36"/>
      <c r="L48" s="36"/>
      <c r="M48" s="36"/>
      <c r="N48" s="36"/>
    </row>
    <row r="49" spans="1:14" x14ac:dyDescent="0.35">
      <c r="A49" s="42"/>
      <c r="B49" s="42"/>
      <c r="C49" s="36"/>
      <c r="J49" s="36"/>
      <c r="K49" s="36"/>
      <c r="L49" s="36"/>
      <c r="M49" s="36"/>
      <c r="N49" s="36"/>
    </row>
    <row r="50" spans="1:14" x14ac:dyDescent="0.35">
      <c r="A50" s="42"/>
      <c r="B50" s="42"/>
      <c r="C50" s="36"/>
      <c r="J50" s="36"/>
      <c r="K50" s="36"/>
      <c r="L50" s="36"/>
      <c r="M50" s="36"/>
      <c r="N50" s="36"/>
    </row>
    <row r="51" spans="1:14" x14ac:dyDescent="0.35">
      <c r="A51" s="42"/>
      <c r="B51" s="42"/>
      <c r="C51" s="36"/>
      <c r="J51" s="36"/>
      <c r="K51" s="36"/>
      <c r="L51" s="36"/>
      <c r="M51" s="36"/>
      <c r="N51" s="36"/>
    </row>
    <row r="52" spans="1:14" x14ac:dyDescent="0.35">
      <c r="A52" s="42"/>
      <c r="B52" s="42"/>
      <c r="C52" s="36"/>
      <c r="J52" s="36"/>
      <c r="K52" s="36"/>
      <c r="L52" s="36"/>
      <c r="M52" s="36"/>
      <c r="N52" s="36"/>
    </row>
    <row r="53" spans="1:14" x14ac:dyDescent="0.35">
      <c r="A53" s="42"/>
      <c r="B53" s="42"/>
      <c r="C53" s="36"/>
      <c r="J53" s="36"/>
      <c r="K53" s="36"/>
      <c r="L53" s="36"/>
      <c r="M53" s="36"/>
      <c r="N53" s="36"/>
    </row>
    <row r="54" spans="1:14" x14ac:dyDescent="0.35">
      <c r="A54" s="42"/>
      <c r="B54" s="42"/>
      <c r="C54" s="36"/>
      <c r="J54" s="36"/>
      <c r="K54" s="36"/>
      <c r="L54" s="36"/>
      <c r="M54" s="36"/>
      <c r="N54" s="36"/>
    </row>
  </sheetData>
  <mergeCells count="1">
    <mergeCell ref="C13:C19"/>
  </mergeCells>
  <conditionalFormatting sqref="B14:B19">
    <cfRule type="cellIs" dxfId="45" priority="1" operator="equal">
      <formula>"Severe"</formula>
    </cfRule>
    <cfRule type="cellIs" dxfId="44" priority="2" operator="equal">
      <formula>"Major"</formula>
    </cfRule>
    <cfRule type="cellIs" dxfId="43" priority="3" operator="equal">
      <formula>"Moderate"</formula>
    </cfRule>
    <cfRule type="cellIs" dxfId="42" priority="4" operator="equal">
      <formula>"Minor"</formula>
    </cfRule>
  </conditionalFormatting>
  <dataValidations count="1">
    <dataValidation type="list" allowBlank="1" showInputMessage="1" showErrorMessage="1" sqref="B14:B19" xr:uid="{EDB2CD56-4B08-488A-8105-E8706F8AB9B8}">
      <formula1>"Minor, Moderate, Major, Severe"</formula1>
    </dataValidation>
  </dataValidations>
  <pageMargins left="0.7" right="0.7" top="0.75" bottom="0.75" header="0.3" footer="0.3"/>
  <pageSetup paperSize="9" scale="38" orientation="landscape" horizontalDpi="90" verticalDpi="90" r:id="rId1"/>
  <colBreaks count="1" manualBreakCount="1">
    <brk id="8" max="5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3389C-D733-4A7D-BBDB-F8C24EF0F4D9}">
  <dimension ref="A1:CF203"/>
  <sheetViews>
    <sheetView zoomScale="80" zoomScaleNormal="80" zoomScaleSheetLayoutView="20" zoomScalePageLayoutView="21" workbookViewId="0">
      <selection activeCell="A3" sqref="A3"/>
    </sheetView>
  </sheetViews>
  <sheetFormatPr defaultRowHeight="14.4" x14ac:dyDescent="0.3"/>
  <cols>
    <col min="1" max="1" width="238.77734375" customWidth="1"/>
    <col min="2" max="2" width="10.33203125" bestFit="1" customWidth="1"/>
    <col min="3" max="3" width="10.33203125" customWidth="1"/>
    <col min="7" max="7" width="11.44140625" customWidth="1"/>
    <col min="16" max="16" width="9.33203125" customWidth="1"/>
    <col min="19" max="19" width="9.33203125" customWidth="1"/>
    <col min="33" max="84" width="9.33203125" style="12"/>
  </cols>
  <sheetData>
    <row r="1" spans="1:84" s="5" customFormat="1" ht="33.75" customHeight="1" x14ac:dyDescent="0.3">
      <c r="A1" s="17" t="s">
        <v>132</v>
      </c>
      <c r="B1" s="19"/>
      <c r="C1" s="19"/>
      <c r="D1" s="19"/>
      <c r="E1" s="19"/>
      <c r="F1" s="19"/>
      <c r="G1" s="19"/>
      <c r="H1" s="19"/>
      <c r="I1" s="19"/>
      <c r="J1" s="19"/>
      <c r="K1" s="19"/>
      <c r="L1" s="19"/>
      <c r="M1" s="19"/>
      <c r="N1" s="19"/>
      <c r="O1" s="19"/>
      <c r="P1" s="19"/>
      <c r="Q1" s="19"/>
      <c r="R1" s="19"/>
      <c r="S1" s="7"/>
      <c r="T1" s="7"/>
      <c r="U1" s="7"/>
      <c r="V1" s="7"/>
      <c r="W1" s="7"/>
      <c r="X1" s="7"/>
      <c r="Y1" s="7"/>
      <c r="Z1" s="7"/>
      <c r="AA1" s="7"/>
      <c r="AB1" s="7"/>
      <c r="AC1" s="7"/>
      <c r="AD1" s="7"/>
      <c r="AE1" s="7"/>
      <c r="AF1" s="7"/>
      <c r="AG1" s="7"/>
      <c r="AH1" s="7"/>
      <c r="AI1" s="7"/>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row>
    <row r="2" spans="1:84" s="4" customFormat="1" ht="28.5" customHeight="1" x14ac:dyDescent="0.3">
      <c r="A2" s="77" t="s">
        <v>72</v>
      </c>
      <c r="B2" s="20"/>
      <c r="C2" s="20"/>
      <c r="D2" s="20"/>
      <c r="E2" s="20"/>
      <c r="F2" s="20"/>
      <c r="G2" s="20"/>
      <c r="H2" s="20"/>
      <c r="I2" s="20"/>
      <c r="J2" s="20"/>
      <c r="K2" s="20"/>
      <c r="L2" s="20"/>
      <c r="M2" s="20"/>
      <c r="N2" s="20"/>
      <c r="O2" s="20"/>
      <c r="P2" s="20"/>
      <c r="Q2" s="20"/>
      <c r="R2" s="20"/>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row>
    <row r="3" spans="1:84" s="1" customFormat="1" ht="409.6" customHeight="1" x14ac:dyDescent="0.3">
      <c r="A3" s="27" t="s">
        <v>149</v>
      </c>
      <c r="B3" s="18"/>
      <c r="C3" s="18"/>
      <c r="D3" s="18"/>
      <c r="E3" s="18"/>
      <c r="F3" s="18"/>
      <c r="G3" s="18"/>
      <c r="H3" s="18"/>
      <c r="I3" s="18"/>
      <c r="J3" s="18"/>
      <c r="K3" s="18"/>
      <c r="L3" s="18"/>
      <c r="M3" s="18"/>
      <c r="N3" s="18"/>
      <c r="O3" s="18"/>
      <c r="P3" s="18"/>
      <c r="Q3" s="18"/>
      <c r="R3" s="18"/>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row>
    <row r="4" spans="1:84" s="1" customFormat="1" ht="27.6" customHeight="1" x14ac:dyDescent="0.3">
      <c r="A4" s="7"/>
      <c r="B4" s="18"/>
      <c r="C4" s="18"/>
      <c r="D4" s="18"/>
      <c r="E4" s="18"/>
      <c r="F4" s="18"/>
      <c r="G4" s="18"/>
      <c r="H4" s="18"/>
      <c r="I4" s="18"/>
      <c r="J4" s="18"/>
      <c r="K4" s="18"/>
      <c r="L4" s="18"/>
      <c r="M4" s="18"/>
      <c r="N4" s="18"/>
      <c r="O4" s="18"/>
      <c r="P4" s="18"/>
      <c r="Q4" s="18"/>
      <c r="R4" s="18"/>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row>
    <row r="5" spans="1:84" s="25" customFormat="1" ht="270.60000000000002" customHeight="1" x14ac:dyDescent="0.3">
      <c r="A5" s="22" t="s">
        <v>147</v>
      </c>
      <c r="B5" s="23"/>
      <c r="C5" s="23"/>
      <c r="D5" s="23"/>
      <c r="E5" s="23"/>
      <c r="F5" s="23"/>
      <c r="G5" s="23"/>
      <c r="H5" s="23"/>
      <c r="I5" s="23"/>
      <c r="J5" s="23"/>
      <c r="K5" s="23"/>
      <c r="L5" s="23"/>
      <c r="M5" s="23"/>
      <c r="N5" s="23"/>
      <c r="O5" s="23"/>
      <c r="P5" s="23"/>
      <c r="Q5" s="23"/>
      <c r="R5" s="23"/>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row>
    <row r="6" spans="1:84" s="1" customFormat="1" ht="31.8" customHeight="1" x14ac:dyDescent="0.3">
      <c r="A6" s="7"/>
      <c r="B6" s="18"/>
      <c r="C6" s="18"/>
      <c r="D6" s="18"/>
      <c r="E6" s="18"/>
      <c r="F6" s="18"/>
      <c r="G6" s="18"/>
      <c r="H6" s="18"/>
      <c r="I6" s="18"/>
      <c r="J6" s="18"/>
      <c r="K6" s="18"/>
      <c r="L6" s="18"/>
      <c r="M6" s="18"/>
      <c r="N6" s="18"/>
      <c r="O6" s="18"/>
      <c r="P6" s="18"/>
      <c r="Q6" s="18"/>
      <c r="R6" s="18"/>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row>
    <row r="7" spans="1:84" s="1" customFormat="1" ht="340.8" customHeight="1" x14ac:dyDescent="0.3">
      <c r="A7" s="26" t="s">
        <v>148</v>
      </c>
      <c r="B7" s="32"/>
      <c r="C7" s="18"/>
      <c r="D7" s="18"/>
      <c r="E7" s="18"/>
      <c r="F7" s="18"/>
      <c r="G7" s="18"/>
      <c r="H7" s="18"/>
      <c r="I7" s="18"/>
      <c r="J7" s="18"/>
      <c r="K7" s="18"/>
      <c r="L7" s="18"/>
      <c r="M7" s="18"/>
      <c r="N7" s="18"/>
      <c r="O7" s="18"/>
      <c r="P7" s="18"/>
      <c r="Q7" s="18"/>
      <c r="R7" s="18"/>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row>
    <row r="8" spans="1:84" s="1" customFormat="1" ht="30" customHeight="1" x14ac:dyDescent="0.3">
      <c r="A8" s="31"/>
      <c r="B8" s="18"/>
      <c r="C8" s="18"/>
      <c r="D8" s="18"/>
      <c r="E8" s="18"/>
      <c r="F8" s="18"/>
      <c r="G8" s="18"/>
      <c r="H8" s="18"/>
      <c r="I8" s="18"/>
      <c r="J8" s="18"/>
      <c r="K8" s="18"/>
      <c r="L8" s="18"/>
      <c r="M8" s="18"/>
      <c r="N8" s="18"/>
      <c r="O8" s="18"/>
      <c r="P8" s="18"/>
      <c r="Q8" s="18"/>
      <c r="R8" s="18"/>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row>
    <row r="9" spans="1:84" ht="47.4" customHeight="1" x14ac:dyDescent="0.3">
      <c r="A9" s="22" t="s">
        <v>143</v>
      </c>
      <c r="B9" s="12"/>
      <c r="C9" s="12"/>
      <c r="D9" s="12"/>
      <c r="E9" s="12"/>
      <c r="F9" s="12"/>
      <c r="G9" s="12"/>
      <c r="H9" s="12"/>
      <c r="I9" s="12"/>
      <c r="J9" s="12"/>
      <c r="K9" s="12"/>
      <c r="L9" s="12"/>
      <c r="M9" s="12"/>
      <c r="N9" s="12"/>
      <c r="O9" s="12"/>
      <c r="P9" s="12"/>
      <c r="Q9" s="12"/>
      <c r="R9" s="12"/>
      <c r="S9" s="12"/>
      <c r="T9" s="7"/>
      <c r="U9" s="7"/>
      <c r="V9" s="7"/>
      <c r="W9" s="7"/>
      <c r="X9" s="7"/>
      <c r="Y9" s="7"/>
      <c r="Z9" s="7"/>
      <c r="AA9" s="7"/>
      <c r="AB9" s="7"/>
      <c r="AC9" s="7"/>
      <c r="AD9" s="7"/>
      <c r="AE9" s="7"/>
      <c r="AF9" s="7"/>
      <c r="AG9" s="7"/>
      <c r="AH9" s="7"/>
      <c r="AI9" s="7"/>
    </row>
    <row r="10" spans="1:84" ht="259.8" customHeight="1" x14ac:dyDescent="0.3">
      <c r="A10" s="28"/>
      <c r="B10" s="12"/>
      <c r="C10" s="12"/>
      <c r="D10" s="12"/>
      <c r="E10" s="12"/>
      <c r="F10" s="12"/>
      <c r="G10" s="12"/>
      <c r="H10" s="12"/>
      <c r="I10" s="12"/>
      <c r="J10" s="12"/>
      <c r="K10" s="12"/>
      <c r="L10" s="12"/>
      <c r="M10" s="12"/>
      <c r="N10" s="12"/>
      <c r="O10" s="12"/>
      <c r="P10" s="12"/>
      <c r="Q10" s="12"/>
      <c r="R10" s="12"/>
      <c r="S10" s="12"/>
      <c r="T10" s="7"/>
      <c r="U10" s="7"/>
      <c r="V10" s="7"/>
      <c r="W10" s="7"/>
      <c r="X10" s="7"/>
      <c r="Y10" s="7"/>
      <c r="Z10" s="7"/>
      <c r="AA10" s="7"/>
      <c r="AB10" s="7"/>
      <c r="AC10" s="7"/>
      <c r="AD10" s="7"/>
      <c r="AE10" s="7"/>
      <c r="AF10" s="7"/>
      <c r="AG10" s="7"/>
      <c r="AH10" s="7"/>
      <c r="AI10" s="7"/>
    </row>
    <row r="11" spans="1:84" s="1" customFormat="1" ht="31.2" customHeight="1" x14ac:dyDescent="0.3">
      <c r="A11" s="8"/>
      <c r="B11" s="18"/>
      <c r="C11" s="18"/>
      <c r="D11" s="18"/>
      <c r="E11" s="18"/>
      <c r="F11" s="18"/>
      <c r="G11" s="18"/>
      <c r="H11" s="18"/>
      <c r="I11" s="18"/>
      <c r="J11" s="18"/>
      <c r="K11" s="18"/>
      <c r="L11" s="18"/>
      <c r="M11" s="18"/>
      <c r="N11" s="18"/>
      <c r="O11" s="18"/>
      <c r="P11" s="18"/>
      <c r="Q11" s="18"/>
      <c r="R11" s="18"/>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row>
    <row r="12" spans="1:84" s="1" customFormat="1" ht="251.4" customHeight="1" x14ac:dyDescent="0.3">
      <c r="A12" s="21" t="s">
        <v>142</v>
      </c>
      <c r="B12" s="9"/>
      <c r="C12" s="9"/>
      <c r="D12" s="9"/>
      <c r="E12" s="9"/>
      <c r="F12" s="10"/>
      <c r="G12" s="10"/>
      <c r="H12" s="10"/>
      <c r="I12" s="10"/>
      <c r="J12" s="10"/>
      <c r="K12" s="10"/>
      <c r="L12" s="11"/>
      <c r="M12" s="11"/>
      <c r="N12" s="11"/>
      <c r="O12" s="11"/>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row>
    <row r="13" spans="1:84" ht="408.6" customHeight="1" x14ac:dyDescent="0.3">
      <c r="A13" s="22" t="s">
        <v>141</v>
      </c>
      <c r="B13" s="12"/>
      <c r="C13" s="12"/>
      <c r="D13" s="12"/>
      <c r="E13" s="12"/>
      <c r="F13" s="12"/>
      <c r="G13" s="12"/>
      <c r="H13" s="12"/>
      <c r="I13" s="12"/>
      <c r="J13" s="12"/>
      <c r="K13" s="12"/>
      <c r="L13" s="12"/>
      <c r="M13" s="12"/>
      <c r="N13" s="12"/>
      <c r="O13" s="12"/>
      <c r="P13" s="12"/>
      <c r="Q13" s="12"/>
      <c r="R13" s="12"/>
      <c r="S13" s="12"/>
      <c r="T13" s="7"/>
      <c r="U13" s="7"/>
      <c r="V13" s="7"/>
      <c r="W13" s="7"/>
      <c r="X13" s="7"/>
      <c r="Y13" s="7"/>
      <c r="Z13" s="7"/>
      <c r="AA13" s="7"/>
      <c r="AB13" s="7"/>
      <c r="AC13" s="7"/>
      <c r="AD13" s="7"/>
      <c r="AE13" s="7"/>
      <c r="AF13" s="7"/>
      <c r="AG13" s="7"/>
      <c r="AH13" s="7"/>
      <c r="AI13" s="7"/>
    </row>
    <row r="14" spans="1:84" ht="27.6" customHeight="1" x14ac:dyDescent="0.3">
      <c r="A14" s="22"/>
      <c r="B14" s="12"/>
      <c r="C14" s="12"/>
      <c r="D14" s="12"/>
      <c r="E14" s="12"/>
      <c r="F14" s="12"/>
      <c r="G14" s="12"/>
      <c r="H14" s="12"/>
      <c r="I14" s="12"/>
      <c r="J14" s="12"/>
      <c r="K14" s="12"/>
      <c r="L14" s="12"/>
      <c r="M14" s="12"/>
      <c r="N14" s="12"/>
      <c r="O14" s="12"/>
      <c r="P14" s="12"/>
      <c r="Q14" s="12"/>
      <c r="R14" s="12"/>
      <c r="S14" s="12"/>
      <c r="T14" s="7"/>
      <c r="U14" s="7"/>
      <c r="V14" s="7"/>
      <c r="W14" s="7"/>
      <c r="X14" s="7"/>
      <c r="Y14" s="7"/>
      <c r="Z14" s="7"/>
      <c r="AA14" s="7"/>
      <c r="AB14" s="7"/>
      <c r="AC14" s="7"/>
      <c r="AD14" s="7"/>
      <c r="AE14" s="7"/>
      <c r="AF14" s="7"/>
      <c r="AG14" s="7"/>
      <c r="AH14" s="7"/>
      <c r="AI14" s="7"/>
    </row>
    <row r="15" spans="1:84" ht="282.60000000000002" customHeight="1" x14ac:dyDescent="0.3">
      <c r="A15" s="30" t="s">
        <v>144</v>
      </c>
      <c r="B15" s="12"/>
      <c r="C15" s="12"/>
      <c r="D15" s="12"/>
      <c r="E15" s="12"/>
      <c r="F15" s="12"/>
      <c r="G15" s="12"/>
      <c r="H15" s="12"/>
      <c r="I15" s="12"/>
      <c r="J15" s="12"/>
      <c r="K15" s="12"/>
      <c r="L15" s="12"/>
      <c r="M15" s="12"/>
      <c r="N15" s="12"/>
      <c r="O15" s="12"/>
      <c r="P15" s="12"/>
      <c r="Q15" s="12"/>
      <c r="R15" s="12"/>
      <c r="S15" s="12"/>
      <c r="T15" s="7"/>
      <c r="U15" s="7"/>
      <c r="V15" s="7"/>
      <c r="W15" s="7"/>
      <c r="X15" s="7"/>
      <c r="Y15" s="7"/>
      <c r="Z15" s="7"/>
      <c r="AA15" s="7"/>
      <c r="AB15" s="7"/>
      <c r="AC15" s="7"/>
      <c r="AD15" s="7"/>
      <c r="AE15" s="7"/>
      <c r="AF15" s="7"/>
      <c r="AG15" s="7"/>
      <c r="AH15" s="7"/>
      <c r="AI15" s="7"/>
    </row>
    <row r="16" spans="1:84" ht="22.2" customHeight="1" x14ac:dyDescent="0.3">
      <c r="A16" s="12"/>
      <c r="B16" s="12"/>
      <c r="C16" s="12"/>
      <c r="D16" s="12"/>
      <c r="E16" s="12"/>
      <c r="F16" s="12"/>
      <c r="G16" s="12"/>
      <c r="H16" s="12"/>
      <c r="I16" s="12"/>
      <c r="J16" s="12"/>
      <c r="K16" s="12"/>
      <c r="L16" s="12"/>
      <c r="M16" s="12"/>
      <c r="N16" s="12"/>
      <c r="O16" s="12"/>
      <c r="P16" s="12"/>
      <c r="Q16" s="12"/>
      <c r="R16" s="12"/>
      <c r="S16" s="12"/>
      <c r="T16" s="7"/>
      <c r="U16" s="7"/>
      <c r="V16" s="7"/>
      <c r="W16" s="7"/>
      <c r="X16" s="7"/>
      <c r="Y16" s="7"/>
      <c r="Z16" s="7"/>
      <c r="AA16" s="7"/>
      <c r="AB16" s="7"/>
      <c r="AC16" s="7"/>
      <c r="AD16" s="7"/>
      <c r="AE16" s="7"/>
      <c r="AF16" s="7"/>
      <c r="AG16" s="7"/>
      <c r="AH16" s="7"/>
      <c r="AI16" s="7"/>
    </row>
    <row r="17" spans="1:35" x14ac:dyDescent="0.3">
      <c r="A17" s="12"/>
      <c r="B17" s="12"/>
      <c r="C17" s="12"/>
      <c r="D17" s="12"/>
      <c r="E17" s="12"/>
      <c r="F17" s="12"/>
      <c r="G17" s="12"/>
      <c r="H17" s="12"/>
      <c r="I17" s="12"/>
      <c r="J17" s="12"/>
      <c r="K17" s="12"/>
      <c r="L17" s="12"/>
      <c r="M17" s="12"/>
      <c r="N17" s="12"/>
      <c r="O17" s="12"/>
      <c r="P17" s="12"/>
      <c r="Q17" s="12"/>
      <c r="R17" s="12"/>
      <c r="S17" s="12"/>
      <c r="T17" s="7"/>
      <c r="U17" s="7"/>
      <c r="V17" s="7"/>
      <c r="W17" s="7"/>
      <c r="X17" s="7"/>
      <c r="Y17" s="7"/>
      <c r="Z17" s="7"/>
      <c r="AA17" s="7"/>
      <c r="AB17" s="7"/>
      <c r="AC17" s="7"/>
      <c r="AD17" s="7"/>
      <c r="AE17" s="7"/>
      <c r="AF17" s="7"/>
      <c r="AG17" s="7"/>
      <c r="AH17" s="7"/>
      <c r="AI17" s="7"/>
    </row>
    <row r="18" spans="1:35" ht="78" customHeight="1" x14ac:dyDescent="0.3">
      <c r="A18" s="29" t="s">
        <v>145</v>
      </c>
      <c r="B18" s="12"/>
      <c r="C18" s="12"/>
      <c r="D18" s="12"/>
      <c r="E18" s="12"/>
      <c r="F18" s="12"/>
      <c r="G18" s="12"/>
      <c r="H18" s="12"/>
      <c r="I18" s="12"/>
      <c r="J18" s="12"/>
      <c r="K18" s="12"/>
      <c r="L18" s="12"/>
      <c r="M18" s="12"/>
      <c r="N18" s="12"/>
      <c r="O18" s="12"/>
      <c r="P18" s="12"/>
      <c r="Q18" s="12"/>
      <c r="R18" s="12"/>
      <c r="S18" s="12"/>
      <c r="T18" s="7"/>
      <c r="U18" s="7"/>
      <c r="V18" s="7"/>
      <c r="W18" s="7"/>
      <c r="X18" s="7"/>
      <c r="Y18" s="7"/>
      <c r="Z18" s="7"/>
      <c r="AA18" s="7"/>
      <c r="AB18" s="7"/>
      <c r="AC18" s="7"/>
      <c r="AD18" s="7"/>
      <c r="AE18" s="7"/>
      <c r="AF18" s="7"/>
      <c r="AG18" s="7"/>
      <c r="AH18" s="7"/>
      <c r="AI18" s="7"/>
    </row>
    <row r="19" spans="1:35" ht="26.4" customHeight="1" x14ac:dyDescent="0.3">
      <c r="A19" s="12"/>
      <c r="B19" s="12"/>
      <c r="C19" s="12"/>
      <c r="D19" s="12"/>
      <c r="E19" s="12"/>
      <c r="F19" s="12"/>
      <c r="G19" s="12"/>
      <c r="H19" s="12"/>
      <c r="I19" s="12"/>
      <c r="J19" s="12"/>
      <c r="K19" s="12"/>
      <c r="L19" s="12"/>
      <c r="M19" s="12"/>
      <c r="N19" s="12"/>
      <c r="O19" s="12"/>
      <c r="P19" s="12"/>
      <c r="Q19" s="12"/>
      <c r="R19" s="12"/>
      <c r="S19" s="12"/>
      <c r="T19" s="7"/>
      <c r="U19" s="7"/>
      <c r="V19" s="7"/>
      <c r="W19" s="7"/>
      <c r="X19" s="7"/>
      <c r="Y19" s="7"/>
      <c r="Z19" s="7"/>
      <c r="AA19" s="7"/>
      <c r="AB19" s="7"/>
      <c r="AC19" s="7"/>
      <c r="AD19" s="7"/>
      <c r="AE19" s="7"/>
      <c r="AF19" s="7"/>
      <c r="AG19" s="7"/>
      <c r="AH19" s="7"/>
      <c r="AI19" s="7"/>
    </row>
    <row r="20" spans="1:35" ht="206.4" customHeight="1" x14ac:dyDescent="0.3">
      <c r="A20" s="22" t="s">
        <v>146</v>
      </c>
      <c r="B20" s="12"/>
      <c r="C20" s="12"/>
      <c r="D20" s="12"/>
      <c r="E20" s="12"/>
      <c r="F20" s="12"/>
      <c r="G20" s="12"/>
      <c r="H20" s="12"/>
      <c r="I20" s="12"/>
      <c r="J20" s="12"/>
      <c r="K20" s="12"/>
      <c r="L20" s="12"/>
      <c r="M20" s="12"/>
      <c r="N20" s="12"/>
      <c r="O20" s="12"/>
      <c r="P20" s="12"/>
      <c r="Q20" s="12"/>
      <c r="R20" s="12"/>
      <c r="S20" s="12"/>
      <c r="T20" s="7"/>
      <c r="U20" s="7"/>
      <c r="V20" s="7"/>
      <c r="W20" s="7"/>
      <c r="X20" s="7"/>
      <c r="Y20" s="7"/>
      <c r="Z20" s="7"/>
      <c r="AA20" s="7"/>
      <c r="AB20" s="7"/>
      <c r="AC20" s="7"/>
      <c r="AD20" s="7"/>
      <c r="AE20" s="7"/>
      <c r="AF20" s="7"/>
      <c r="AG20" s="7"/>
      <c r="AH20" s="7"/>
      <c r="AI20" s="7"/>
    </row>
    <row r="21" spans="1:35" x14ac:dyDescent="0.3">
      <c r="A21" s="12"/>
      <c r="B21" s="12"/>
      <c r="C21" s="12"/>
      <c r="D21" s="12"/>
      <c r="E21" s="12"/>
      <c r="F21" s="12"/>
      <c r="G21" s="12"/>
      <c r="H21" s="12"/>
      <c r="I21" s="12"/>
      <c r="J21" s="12"/>
      <c r="K21" s="12"/>
      <c r="L21" s="12"/>
      <c r="M21" s="12"/>
      <c r="N21" s="12"/>
      <c r="O21" s="12"/>
      <c r="P21" s="12"/>
      <c r="Q21" s="12"/>
      <c r="R21" s="12"/>
      <c r="S21" s="12"/>
      <c r="T21" s="7"/>
      <c r="U21" s="7"/>
      <c r="V21" s="7"/>
      <c r="W21" s="7"/>
      <c r="X21" s="7"/>
      <c r="Y21" s="7"/>
      <c r="Z21" s="7"/>
      <c r="AA21" s="7"/>
      <c r="AB21" s="7"/>
      <c r="AC21" s="7"/>
      <c r="AD21" s="7"/>
      <c r="AE21" s="7"/>
      <c r="AF21" s="7"/>
      <c r="AG21" s="7"/>
      <c r="AH21" s="7"/>
      <c r="AI21" s="7"/>
    </row>
    <row r="22" spans="1:35" x14ac:dyDescent="0.3">
      <c r="A22" s="12"/>
      <c r="B22" s="12"/>
      <c r="C22" s="12"/>
      <c r="D22" s="12"/>
      <c r="E22" s="12"/>
      <c r="F22" s="12"/>
      <c r="G22" s="12"/>
      <c r="H22" s="12"/>
      <c r="I22" s="12"/>
      <c r="J22" s="12"/>
      <c r="K22" s="12"/>
      <c r="L22" s="12"/>
      <c r="M22" s="12"/>
      <c r="N22" s="12"/>
      <c r="O22" s="12"/>
      <c r="P22" s="12"/>
      <c r="Q22" s="12"/>
      <c r="R22" s="12"/>
      <c r="S22" s="12"/>
      <c r="T22" s="7"/>
      <c r="U22" s="7"/>
      <c r="V22" s="7"/>
      <c r="W22" s="7"/>
      <c r="X22" s="7"/>
      <c r="Y22" s="7"/>
      <c r="Z22" s="7"/>
      <c r="AA22" s="7"/>
      <c r="AB22" s="7"/>
      <c r="AC22" s="7"/>
      <c r="AD22" s="7"/>
      <c r="AE22" s="7"/>
      <c r="AF22" s="7"/>
      <c r="AG22" s="7"/>
      <c r="AH22" s="7"/>
      <c r="AI22" s="7"/>
    </row>
    <row r="23" spans="1:35" x14ac:dyDescent="0.3">
      <c r="A23" s="12"/>
      <c r="B23" s="12"/>
      <c r="C23" s="12"/>
      <c r="D23" s="12"/>
      <c r="E23" s="12"/>
      <c r="F23" s="12"/>
      <c r="G23" s="12"/>
      <c r="H23" s="12"/>
      <c r="I23" s="12"/>
      <c r="J23" s="12"/>
      <c r="K23" s="12"/>
      <c r="L23" s="12"/>
      <c r="M23" s="12"/>
      <c r="N23" s="12"/>
      <c r="O23" s="12"/>
      <c r="P23" s="12"/>
      <c r="Q23" s="12"/>
      <c r="R23" s="12"/>
      <c r="S23" s="12"/>
      <c r="T23" s="7"/>
      <c r="U23" s="7"/>
      <c r="V23" s="7"/>
      <c r="W23" s="7"/>
      <c r="X23" s="7"/>
      <c r="Y23" s="7"/>
      <c r="Z23" s="7"/>
      <c r="AA23" s="7"/>
      <c r="AB23" s="7"/>
      <c r="AC23" s="7"/>
      <c r="AD23" s="7"/>
      <c r="AE23" s="7"/>
      <c r="AF23" s="7"/>
      <c r="AG23" s="7"/>
      <c r="AH23" s="7"/>
      <c r="AI23" s="7"/>
    </row>
    <row r="24" spans="1:35" ht="30" customHeight="1" x14ac:dyDescent="0.3">
      <c r="A24" s="12"/>
      <c r="B24" s="12"/>
      <c r="C24" s="12"/>
      <c r="D24" s="12"/>
      <c r="E24" s="12"/>
      <c r="F24" s="12"/>
      <c r="G24" s="12"/>
      <c r="H24" s="12"/>
      <c r="I24" s="12"/>
      <c r="J24" s="12"/>
      <c r="K24" s="12"/>
      <c r="L24" s="12"/>
      <c r="M24" s="12"/>
      <c r="N24" s="12"/>
      <c r="O24" s="12"/>
      <c r="P24" s="12"/>
      <c r="Q24" s="12"/>
      <c r="R24" s="12"/>
      <c r="S24" s="12"/>
      <c r="T24" s="7"/>
      <c r="U24" s="7"/>
      <c r="V24" s="7"/>
      <c r="W24" s="7"/>
      <c r="X24" s="7"/>
      <c r="Y24" s="7"/>
      <c r="Z24" s="7"/>
      <c r="AA24" s="7"/>
      <c r="AB24" s="7"/>
      <c r="AC24" s="7"/>
      <c r="AD24" s="7"/>
      <c r="AE24" s="7"/>
      <c r="AF24" s="7"/>
      <c r="AG24" s="7"/>
      <c r="AH24" s="7"/>
      <c r="AI24" s="7"/>
    </row>
    <row r="25" spans="1:35" x14ac:dyDescent="0.3">
      <c r="A25" s="12"/>
      <c r="B25" s="12"/>
      <c r="C25" s="12"/>
      <c r="D25" s="12"/>
      <c r="E25" s="12"/>
      <c r="F25" s="12"/>
      <c r="G25" s="12"/>
      <c r="H25" s="12"/>
      <c r="I25" s="12"/>
      <c r="J25" s="12"/>
      <c r="K25" s="12"/>
      <c r="L25" s="12"/>
      <c r="M25" s="12"/>
      <c r="N25" s="12"/>
      <c r="O25" s="12"/>
      <c r="P25" s="12"/>
      <c r="Q25" s="12"/>
      <c r="R25" s="12"/>
      <c r="S25" s="12"/>
      <c r="T25" s="7"/>
      <c r="U25" s="7"/>
      <c r="V25" s="7"/>
      <c r="W25" s="7"/>
      <c r="X25" s="7"/>
      <c r="Y25" s="7"/>
      <c r="Z25" s="7"/>
      <c r="AA25" s="7"/>
      <c r="AB25" s="7"/>
      <c r="AC25" s="7"/>
      <c r="AD25" s="7"/>
      <c r="AE25" s="7"/>
      <c r="AF25" s="7"/>
      <c r="AG25" s="7"/>
      <c r="AH25" s="7"/>
      <c r="AI25" s="7"/>
    </row>
    <row r="26" spans="1:35" x14ac:dyDescent="0.3">
      <c r="A26" s="12"/>
      <c r="B26" s="12"/>
      <c r="C26" s="12"/>
      <c r="D26" s="12"/>
      <c r="E26" s="12"/>
      <c r="F26" s="12"/>
      <c r="G26" s="12"/>
      <c r="H26" s="12"/>
      <c r="I26" s="12"/>
      <c r="J26" s="12"/>
      <c r="K26" s="12"/>
      <c r="L26" s="12"/>
      <c r="M26" s="12"/>
      <c r="N26" s="12"/>
      <c r="O26" s="12"/>
      <c r="P26" s="12"/>
      <c r="Q26" s="12"/>
      <c r="R26" s="12"/>
      <c r="S26" s="12"/>
      <c r="T26" s="7"/>
      <c r="U26" s="7"/>
      <c r="V26" s="7"/>
      <c r="W26" s="7"/>
      <c r="X26" s="7"/>
      <c r="Y26" s="7"/>
      <c r="Z26" s="7"/>
      <c r="AA26" s="7"/>
      <c r="AB26" s="7"/>
      <c r="AC26" s="7"/>
      <c r="AD26" s="7"/>
      <c r="AE26" s="7"/>
      <c r="AF26" s="7"/>
      <c r="AG26" s="7"/>
      <c r="AH26" s="7"/>
      <c r="AI26" s="7"/>
    </row>
    <row r="27" spans="1:35" x14ac:dyDescent="0.3">
      <c r="A27" s="12"/>
      <c r="B27" s="12"/>
      <c r="C27" s="12"/>
      <c r="D27" s="12"/>
      <c r="E27" s="12"/>
      <c r="F27" s="12"/>
      <c r="G27" s="12"/>
      <c r="H27" s="12"/>
      <c r="I27" s="12"/>
      <c r="J27" s="12"/>
      <c r="K27" s="12"/>
      <c r="L27" s="12"/>
      <c r="M27" s="12"/>
      <c r="N27" s="12"/>
      <c r="O27" s="12"/>
      <c r="P27" s="12"/>
      <c r="Q27" s="12"/>
      <c r="R27" s="12"/>
      <c r="S27" s="12"/>
      <c r="T27" s="7"/>
      <c r="U27" s="7"/>
      <c r="V27" s="7"/>
      <c r="W27" s="7"/>
      <c r="X27" s="7"/>
      <c r="Y27" s="7"/>
      <c r="Z27" s="7"/>
      <c r="AA27" s="7"/>
      <c r="AB27" s="7"/>
      <c r="AC27" s="7"/>
      <c r="AD27" s="7"/>
      <c r="AE27" s="7"/>
      <c r="AF27" s="7"/>
      <c r="AG27" s="7"/>
      <c r="AH27" s="7"/>
      <c r="AI27" s="7"/>
    </row>
    <row r="28" spans="1:35" x14ac:dyDescent="0.3">
      <c r="A28" s="12"/>
      <c r="B28" s="12"/>
      <c r="C28" s="12"/>
      <c r="D28" s="12"/>
      <c r="E28" s="12"/>
      <c r="F28" s="12"/>
      <c r="G28" s="12"/>
      <c r="H28" s="12"/>
      <c r="I28" s="12"/>
      <c r="J28" s="12"/>
      <c r="K28" s="12"/>
      <c r="L28" s="12"/>
      <c r="M28" s="12"/>
      <c r="N28" s="12"/>
      <c r="O28" s="12"/>
      <c r="P28" s="12"/>
      <c r="Q28" s="12"/>
      <c r="R28" s="12"/>
      <c r="S28" s="12"/>
      <c r="T28" s="7"/>
      <c r="U28" s="7"/>
      <c r="V28" s="7"/>
      <c r="W28" s="7"/>
      <c r="X28" s="7"/>
      <c r="Y28" s="7"/>
      <c r="Z28" s="7"/>
      <c r="AA28" s="7"/>
      <c r="AB28" s="7"/>
      <c r="AC28" s="7"/>
      <c r="AD28" s="7"/>
      <c r="AE28" s="7"/>
      <c r="AF28" s="7"/>
      <c r="AG28" s="7"/>
      <c r="AH28" s="7"/>
      <c r="AI28" s="7"/>
    </row>
    <row r="29" spans="1:35" x14ac:dyDescent="0.3">
      <c r="A29" s="12"/>
      <c r="B29" s="12"/>
      <c r="C29" s="12"/>
      <c r="D29" s="12"/>
      <c r="E29" s="12"/>
      <c r="F29" s="12"/>
      <c r="G29" s="12"/>
      <c r="H29" s="12"/>
      <c r="I29" s="12"/>
      <c r="J29" s="12"/>
      <c r="K29" s="12"/>
      <c r="L29" s="12"/>
      <c r="M29" s="12"/>
      <c r="N29" s="12"/>
      <c r="O29" s="12"/>
      <c r="P29" s="12"/>
      <c r="Q29" s="12"/>
      <c r="R29" s="12"/>
      <c r="S29" s="12"/>
      <c r="T29" s="7"/>
      <c r="U29" s="7"/>
      <c r="V29" s="7"/>
      <c r="W29" s="7"/>
      <c r="X29" s="7"/>
      <c r="Y29" s="7"/>
      <c r="Z29" s="7"/>
      <c r="AA29" s="7"/>
      <c r="AB29" s="7"/>
      <c r="AC29" s="7"/>
      <c r="AD29" s="7"/>
      <c r="AE29" s="7"/>
      <c r="AF29" s="7"/>
      <c r="AG29" s="7"/>
      <c r="AH29" s="7"/>
      <c r="AI29" s="7"/>
    </row>
    <row r="30" spans="1:35" x14ac:dyDescent="0.3">
      <c r="A30" s="12"/>
      <c r="B30" s="12"/>
      <c r="C30" s="12"/>
      <c r="D30" s="12"/>
      <c r="E30" s="12"/>
      <c r="F30" s="12"/>
      <c r="G30" s="12"/>
      <c r="H30" s="12"/>
      <c r="I30" s="12"/>
      <c r="J30" s="12"/>
      <c r="K30" s="12"/>
      <c r="L30" s="12"/>
      <c r="M30" s="12"/>
      <c r="N30" s="12"/>
      <c r="O30" s="12"/>
      <c r="P30" s="12"/>
      <c r="Q30" s="12"/>
      <c r="R30" s="12"/>
      <c r="S30" s="12"/>
      <c r="T30" s="7"/>
      <c r="U30" s="7"/>
      <c r="V30" s="7"/>
      <c r="W30" s="7"/>
      <c r="X30" s="7"/>
      <c r="Y30" s="7"/>
      <c r="Z30" s="7"/>
      <c r="AA30" s="7"/>
      <c r="AB30" s="7"/>
      <c r="AC30" s="7"/>
      <c r="AD30" s="7"/>
      <c r="AE30" s="7"/>
      <c r="AF30" s="7"/>
      <c r="AG30" s="7"/>
      <c r="AH30" s="7"/>
      <c r="AI30" s="7"/>
    </row>
    <row r="31" spans="1:35" x14ac:dyDescent="0.3">
      <c r="A31" s="12"/>
      <c r="B31" s="12"/>
      <c r="C31" s="12"/>
      <c r="D31" s="12"/>
      <c r="E31" s="12"/>
      <c r="F31" s="12"/>
      <c r="G31" s="12"/>
      <c r="H31" s="12"/>
      <c r="I31" s="12"/>
      <c r="J31" s="12"/>
      <c r="K31" s="12"/>
      <c r="L31" s="12"/>
      <c r="M31" s="12"/>
      <c r="N31" s="12"/>
      <c r="O31" s="12"/>
      <c r="P31" s="12"/>
      <c r="Q31" s="12"/>
      <c r="R31" s="12"/>
      <c r="S31" s="12"/>
      <c r="T31" s="7"/>
      <c r="U31" s="7"/>
      <c r="V31" s="7"/>
      <c r="W31" s="7"/>
      <c r="X31" s="7"/>
      <c r="Y31" s="7"/>
      <c r="Z31" s="7"/>
      <c r="AA31" s="7"/>
      <c r="AB31" s="7"/>
      <c r="AC31" s="7"/>
      <c r="AD31" s="7"/>
      <c r="AE31" s="7"/>
      <c r="AF31" s="7"/>
      <c r="AG31" s="7"/>
      <c r="AH31" s="7"/>
      <c r="AI31" s="7"/>
    </row>
    <row r="32" spans="1:35" x14ac:dyDescent="0.3">
      <c r="A32" s="12"/>
      <c r="B32" s="12"/>
      <c r="C32" s="12"/>
      <c r="D32" s="12"/>
      <c r="E32" s="12"/>
      <c r="F32" s="12"/>
      <c r="G32" s="12"/>
      <c r="H32" s="12"/>
      <c r="I32" s="12"/>
      <c r="J32" s="12"/>
      <c r="K32" s="12"/>
      <c r="L32" s="12"/>
      <c r="M32" s="12"/>
      <c r="N32" s="12"/>
      <c r="O32" s="12"/>
      <c r="P32" s="12"/>
      <c r="Q32" s="12"/>
      <c r="R32" s="12"/>
      <c r="S32" s="12"/>
      <c r="T32" s="7"/>
      <c r="U32" s="7"/>
      <c r="V32" s="7"/>
      <c r="W32" s="7"/>
      <c r="X32" s="7"/>
      <c r="Y32" s="7"/>
      <c r="Z32" s="7"/>
      <c r="AA32" s="7"/>
      <c r="AB32" s="7"/>
      <c r="AC32" s="7"/>
      <c r="AD32" s="7"/>
      <c r="AE32" s="7"/>
      <c r="AF32" s="7"/>
      <c r="AG32" s="7"/>
      <c r="AH32" s="7"/>
      <c r="AI32" s="7"/>
    </row>
    <row r="33" spans="1:40" x14ac:dyDescent="0.3">
      <c r="A33" s="12"/>
      <c r="B33" s="12"/>
      <c r="C33" s="12"/>
      <c r="D33" s="12"/>
      <c r="E33" s="12"/>
      <c r="F33" s="12"/>
      <c r="G33" s="12"/>
      <c r="H33" s="12"/>
      <c r="I33" s="12"/>
      <c r="J33" s="12"/>
      <c r="K33" s="12"/>
      <c r="L33" s="12"/>
      <c r="M33" s="12"/>
      <c r="N33" s="12"/>
      <c r="O33" s="12"/>
      <c r="P33" s="12"/>
      <c r="Q33" s="12"/>
      <c r="R33" s="12"/>
      <c r="S33" s="12"/>
      <c r="T33" s="7"/>
      <c r="U33" s="7"/>
      <c r="V33" s="7"/>
      <c r="W33" s="7"/>
      <c r="X33" s="7"/>
      <c r="Y33" s="7"/>
      <c r="Z33" s="7"/>
      <c r="AA33" s="7"/>
      <c r="AB33" s="7"/>
      <c r="AC33" s="7"/>
      <c r="AD33" s="7"/>
      <c r="AE33" s="7"/>
      <c r="AF33" s="7"/>
      <c r="AG33" s="7"/>
      <c r="AH33" s="7"/>
      <c r="AI33" s="7"/>
    </row>
    <row r="34" spans="1:40" x14ac:dyDescent="0.3">
      <c r="A34" s="12"/>
      <c r="B34" s="12"/>
      <c r="C34" s="12"/>
      <c r="D34" s="12"/>
      <c r="E34" s="12"/>
      <c r="F34" s="12"/>
      <c r="G34" s="12"/>
      <c r="H34" s="12"/>
      <c r="I34" s="12"/>
      <c r="J34" s="12"/>
      <c r="K34" s="12"/>
      <c r="L34" s="12"/>
      <c r="M34" s="12"/>
      <c r="N34" s="12"/>
      <c r="O34" s="12"/>
      <c r="P34" s="12"/>
      <c r="Q34" s="12"/>
      <c r="R34" s="12"/>
      <c r="S34" s="12"/>
      <c r="T34" s="7"/>
      <c r="U34" s="7"/>
      <c r="V34" s="7"/>
      <c r="W34" s="7"/>
      <c r="X34" s="7"/>
      <c r="Y34" s="7"/>
      <c r="Z34" s="7"/>
      <c r="AA34" s="7"/>
      <c r="AB34" s="7"/>
      <c r="AC34" s="7"/>
      <c r="AD34" s="7"/>
      <c r="AE34" s="7"/>
      <c r="AF34" s="7"/>
      <c r="AG34" s="7"/>
      <c r="AH34" s="7"/>
      <c r="AI34" s="7"/>
    </row>
    <row r="35" spans="1:40" x14ac:dyDescent="0.3">
      <c r="A35" s="12"/>
      <c r="B35" s="12"/>
      <c r="C35" s="12"/>
      <c r="D35" s="12"/>
      <c r="E35" s="12"/>
      <c r="F35" s="12"/>
      <c r="G35" s="12"/>
      <c r="H35" s="12"/>
      <c r="I35" s="12"/>
      <c r="J35" s="12"/>
      <c r="K35" s="12"/>
      <c r="L35" s="12"/>
      <c r="M35" s="12"/>
      <c r="N35" s="12"/>
      <c r="O35" s="12"/>
      <c r="P35" s="12"/>
      <c r="Q35" s="12"/>
      <c r="R35" s="12"/>
      <c r="S35" s="12"/>
      <c r="T35" s="7"/>
      <c r="U35" s="7"/>
      <c r="V35" s="7"/>
      <c r="W35" s="7"/>
      <c r="X35" s="7"/>
      <c r="Y35" s="7"/>
      <c r="Z35" s="7"/>
      <c r="AA35" s="7"/>
      <c r="AB35" s="7"/>
      <c r="AC35" s="7"/>
      <c r="AD35" s="7"/>
      <c r="AE35" s="7"/>
      <c r="AF35" s="7"/>
      <c r="AG35" s="7"/>
      <c r="AH35" s="7"/>
      <c r="AI35" s="7"/>
    </row>
    <row r="36" spans="1:40" x14ac:dyDescent="0.3">
      <c r="A36" s="12"/>
      <c r="B36" s="12"/>
      <c r="C36" s="12"/>
      <c r="D36" s="12"/>
      <c r="E36" s="12"/>
      <c r="F36" s="12"/>
      <c r="G36" s="12"/>
      <c r="H36" s="12"/>
      <c r="I36" s="12"/>
      <c r="J36" s="12"/>
      <c r="K36" s="12"/>
      <c r="L36" s="12"/>
      <c r="M36" s="12"/>
      <c r="N36" s="12"/>
      <c r="O36" s="12"/>
      <c r="P36" s="12"/>
      <c r="Q36" s="12"/>
      <c r="R36" s="12"/>
      <c r="S36" s="12"/>
      <c r="T36" s="7"/>
      <c r="U36" s="7"/>
      <c r="V36" s="7"/>
      <c r="W36" s="7"/>
      <c r="X36" s="7"/>
      <c r="Y36" s="7"/>
      <c r="Z36" s="7"/>
      <c r="AA36" s="7"/>
      <c r="AB36" s="7"/>
      <c r="AC36" s="7"/>
      <c r="AD36" s="7"/>
      <c r="AE36" s="7"/>
      <c r="AF36" s="7"/>
      <c r="AG36" s="7"/>
      <c r="AH36" s="7"/>
      <c r="AI36" s="7"/>
    </row>
    <row r="37" spans="1:40" ht="22.5" customHeight="1" x14ac:dyDescent="0.3">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row>
    <row r="38" spans="1:40" s="7" customFormat="1" ht="9.75" customHeight="1" x14ac:dyDescent="0.3"/>
    <row r="39" spans="1:40" ht="22.5" customHeight="1" x14ac:dyDescent="0.3">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row>
    <row r="40" spans="1:40" s="7" customFormat="1" x14ac:dyDescent="0.3"/>
    <row r="41" spans="1:40" s="7" customFormat="1" x14ac:dyDescent="0.3"/>
    <row r="42" spans="1:40" s="7" customFormat="1" x14ac:dyDescent="0.3"/>
    <row r="43" spans="1:40" s="7" customFormat="1" x14ac:dyDescent="0.3"/>
    <row r="44" spans="1:40" s="7" customFormat="1" x14ac:dyDescent="0.3"/>
    <row r="45" spans="1:40" s="7" customFormat="1" x14ac:dyDescent="0.3"/>
    <row r="46" spans="1:40" s="7" customFormat="1" x14ac:dyDescent="0.3"/>
    <row r="47" spans="1:40" s="7" customFormat="1" x14ac:dyDescent="0.3"/>
    <row r="48" spans="1:40"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row r="85" s="7" customFormat="1" x14ac:dyDescent="0.3"/>
    <row r="86" s="7" customFormat="1" x14ac:dyDescent="0.3"/>
    <row r="87" s="7" customFormat="1" x14ac:dyDescent="0.3"/>
    <row r="88" s="7" customFormat="1" x14ac:dyDescent="0.3"/>
    <row r="89" s="7" customFormat="1" x14ac:dyDescent="0.3"/>
    <row r="90" s="7" customFormat="1" ht="27.6" customHeight="1" x14ac:dyDescent="0.3"/>
    <row r="91" s="7" customFormat="1" ht="27.6" customHeight="1" x14ac:dyDescent="0.3"/>
    <row r="92" s="7" customFormat="1" ht="58.8" customHeight="1" x14ac:dyDescent="0.3"/>
    <row r="93" s="7" customFormat="1" ht="59.4" customHeight="1" x14ac:dyDescent="0.3"/>
    <row r="94" s="7" customFormat="1" ht="112.2" customHeight="1" x14ac:dyDescent="0.3"/>
    <row r="95" s="7" customFormat="1" ht="59.4" customHeight="1" x14ac:dyDescent="0.3"/>
    <row r="96" s="7" customFormat="1" ht="79.2" customHeight="1" x14ac:dyDescent="0.3"/>
    <row r="97" s="7" customFormat="1" ht="57" customHeight="1" x14ac:dyDescent="0.3"/>
    <row r="98" s="7" customFormat="1" x14ac:dyDescent="0.3"/>
    <row r="99" s="7" customFormat="1" x14ac:dyDescent="0.3"/>
    <row r="100" s="7" customFormat="1" x14ac:dyDescent="0.3"/>
    <row r="101" s="7" customFormat="1" x14ac:dyDescent="0.3"/>
    <row r="102" s="7" customFormat="1" x14ac:dyDescent="0.3"/>
    <row r="103" s="7" customFormat="1" x14ac:dyDescent="0.3"/>
    <row r="104" s="7" customFormat="1" ht="28.2" customHeight="1" x14ac:dyDescent="0.3"/>
    <row r="105" s="7" customFormat="1" x14ac:dyDescent="0.3"/>
    <row r="106" s="7" customFormat="1" x14ac:dyDescent="0.3"/>
    <row r="107" s="7" customFormat="1" x14ac:dyDescent="0.3"/>
    <row r="108" s="7" customFormat="1" x14ac:dyDescent="0.3"/>
    <row r="109" s="7" customFormat="1" x14ac:dyDescent="0.3"/>
    <row r="110" s="7" customFormat="1" x14ac:dyDescent="0.3"/>
    <row r="111" s="7" customFormat="1" x14ac:dyDescent="0.3"/>
    <row r="112" s="7" customFormat="1" x14ac:dyDescent="0.3"/>
    <row r="113" s="7" customFormat="1" x14ac:dyDescent="0.3"/>
    <row r="114" s="7" customFormat="1" x14ac:dyDescent="0.3"/>
    <row r="115" s="7" customFormat="1" x14ac:dyDescent="0.3"/>
    <row r="116" s="7" customFormat="1" x14ac:dyDescent="0.3"/>
    <row r="117" s="7" customFormat="1" x14ac:dyDescent="0.3"/>
    <row r="118" s="7" customFormat="1" x14ac:dyDescent="0.3"/>
    <row r="119" s="7" customFormat="1" x14ac:dyDescent="0.3"/>
    <row r="120" s="7" customFormat="1" x14ac:dyDescent="0.3"/>
    <row r="121" s="7" customFormat="1" x14ac:dyDescent="0.3"/>
    <row r="122" s="7" customFormat="1" x14ac:dyDescent="0.3"/>
    <row r="123" s="7" customFormat="1" x14ac:dyDescent="0.3"/>
    <row r="124" s="7" customFormat="1" x14ac:dyDescent="0.3"/>
    <row r="125" s="7" customFormat="1" x14ac:dyDescent="0.3"/>
    <row r="126" s="7" customFormat="1" x14ac:dyDescent="0.3"/>
    <row r="127" s="7" customFormat="1" x14ac:dyDescent="0.3"/>
    <row r="128" s="7" customFormat="1" x14ac:dyDescent="0.3"/>
    <row r="129" s="7" customFormat="1" x14ac:dyDescent="0.3"/>
    <row r="130" s="7" customFormat="1" x14ac:dyDescent="0.3"/>
    <row r="131" s="7" customFormat="1" x14ac:dyDescent="0.3"/>
    <row r="132" s="7" customFormat="1" x14ac:dyDescent="0.3"/>
    <row r="133" s="7" customFormat="1" x14ac:dyDescent="0.3"/>
    <row r="134" s="7" customFormat="1" x14ac:dyDescent="0.3"/>
    <row r="135" s="7" customFormat="1" x14ac:dyDescent="0.3"/>
    <row r="136" s="7" customFormat="1" x14ac:dyDescent="0.3"/>
    <row r="137" s="7" customFormat="1" x14ac:dyDescent="0.3"/>
    <row r="138" s="7" customFormat="1" x14ac:dyDescent="0.3"/>
    <row r="139" s="7" customFormat="1" x14ac:dyDescent="0.3"/>
    <row r="140" s="7" customFormat="1" x14ac:dyDescent="0.3"/>
    <row r="141" s="7" customFormat="1" x14ac:dyDescent="0.3"/>
    <row r="142" s="7" customFormat="1" x14ac:dyDescent="0.3"/>
    <row r="143" s="7" customFormat="1" x14ac:dyDescent="0.3"/>
    <row r="144" s="7" customFormat="1" x14ac:dyDescent="0.3"/>
    <row r="145" s="7" customFormat="1" x14ac:dyDescent="0.3"/>
    <row r="146" s="7" customFormat="1" x14ac:dyDescent="0.3"/>
    <row r="147" s="7" customFormat="1" x14ac:dyDescent="0.3"/>
    <row r="148" s="7" customFormat="1" x14ac:dyDescent="0.3"/>
    <row r="149" s="7" customFormat="1" x14ac:dyDescent="0.3"/>
    <row r="150" s="7" customFormat="1" x14ac:dyDescent="0.3"/>
    <row r="151" s="7" customFormat="1" x14ac:dyDescent="0.3"/>
    <row r="152" s="7" customFormat="1" x14ac:dyDescent="0.3"/>
    <row r="153" s="7" customFormat="1" x14ac:dyDescent="0.3"/>
    <row r="154" s="7" customFormat="1" x14ac:dyDescent="0.3"/>
    <row r="155" s="7" customFormat="1" x14ac:dyDescent="0.3"/>
    <row r="156" s="7" customFormat="1" x14ac:dyDescent="0.3"/>
    <row r="157" s="7" customFormat="1" x14ac:dyDescent="0.3"/>
    <row r="158" s="7" customFormat="1" x14ac:dyDescent="0.3"/>
    <row r="159" s="7" customFormat="1" x14ac:dyDescent="0.3"/>
    <row r="160" s="7" customFormat="1" x14ac:dyDescent="0.3"/>
    <row r="161" s="7" customFormat="1" x14ac:dyDescent="0.3"/>
    <row r="162" s="7" customFormat="1" x14ac:dyDescent="0.3"/>
    <row r="163" s="7" customFormat="1" x14ac:dyDescent="0.3"/>
    <row r="164" s="7" customFormat="1" x14ac:dyDescent="0.3"/>
    <row r="165" s="7" customFormat="1" x14ac:dyDescent="0.3"/>
    <row r="166" s="7" customFormat="1" x14ac:dyDescent="0.3"/>
    <row r="167" s="7" customFormat="1" x14ac:dyDescent="0.3"/>
    <row r="168" s="7" customFormat="1" x14ac:dyDescent="0.3"/>
    <row r="169" s="7" customFormat="1" x14ac:dyDescent="0.3"/>
    <row r="170" s="7" customFormat="1" x14ac:dyDescent="0.3"/>
    <row r="171" s="7" customFormat="1" x14ac:dyDescent="0.3"/>
    <row r="172" s="7" customFormat="1" x14ac:dyDescent="0.3"/>
    <row r="173" s="7" customFormat="1" x14ac:dyDescent="0.3"/>
    <row r="174" s="7" customFormat="1" x14ac:dyDescent="0.3"/>
    <row r="175" s="7" customFormat="1" x14ac:dyDescent="0.3"/>
    <row r="176" s="7" customFormat="1" x14ac:dyDescent="0.3"/>
    <row r="177" s="7" customFormat="1" x14ac:dyDescent="0.3"/>
    <row r="178" s="7" customFormat="1" x14ac:dyDescent="0.3"/>
    <row r="179" s="7" customFormat="1" x14ac:dyDescent="0.3"/>
    <row r="180" s="7" customFormat="1" x14ac:dyDescent="0.3"/>
    <row r="181" s="7" customFormat="1" x14ac:dyDescent="0.3"/>
    <row r="182" s="7" customFormat="1" x14ac:dyDescent="0.3"/>
    <row r="183" s="7" customFormat="1" x14ac:dyDescent="0.3"/>
    <row r="184" s="7" customFormat="1" x14ac:dyDescent="0.3"/>
    <row r="185" s="7" customFormat="1" x14ac:dyDescent="0.3"/>
    <row r="186" s="7" customFormat="1" x14ac:dyDescent="0.3"/>
    <row r="187" s="7" customFormat="1" x14ac:dyDescent="0.3"/>
    <row r="188" s="7" customFormat="1" x14ac:dyDescent="0.3"/>
    <row r="189" s="7" customFormat="1" x14ac:dyDescent="0.3"/>
    <row r="190" s="7" customFormat="1" x14ac:dyDescent="0.3"/>
    <row r="191" s="7" customFormat="1" x14ac:dyDescent="0.3"/>
    <row r="192" s="7" customFormat="1" x14ac:dyDescent="0.3"/>
    <row r="193" spans="2:12" s="7" customFormat="1" x14ac:dyDescent="0.3"/>
    <row r="194" spans="2:12" s="7" customFormat="1" x14ac:dyDescent="0.3"/>
    <row r="195" spans="2:12" s="7" customFormat="1" x14ac:dyDescent="0.3"/>
    <row r="196" spans="2:12" s="7" customFormat="1" x14ac:dyDescent="0.3"/>
    <row r="197" spans="2:12" s="7" customFormat="1" x14ac:dyDescent="0.3"/>
    <row r="198" spans="2:12" s="7" customFormat="1" x14ac:dyDescent="0.3"/>
    <row r="199" spans="2:12" s="7" customFormat="1" x14ac:dyDescent="0.3"/>
    <row r="200" spans="2:12" s="7" customFormat="1" x14ac:dyDescent="0.3">
      <c r="F200"/>
      <c r="G200"/>
      <c r="H200"/>
      <c r="I200"/>
    </row>
    <row r="201" spans="2:12" s="7" customFormat="1" x14ac:dyDescent="0.3">
      <c r="B201"/>
      <c r="C201"/>
      <c r="D201"/>
      <c r="E201"/>
      <c r="F201"/>
      <c r="G201"/>
      <c r="H201"/>
      <c r="I201"/>
    </row>
    <row r="202" spans="2:12" s="7" customFormat="1" x14ac:dyDescent="0.3">
      <c r="B202"/>
      <c r="C202"/>
      <c r="D202"/>
      <c r="E202"/>
      <c r="F202"/>
      <c r="G202"/>
      <c r="H202"/>
      <c r="I202"/>
    </row>
    <row r="203" spans="2:12" s="7" customFormat="1" x14ac:dyDescent="0.3">
      <c r="B203"/>
      <c r="C203"/>
      <c r="D203"/>
      <c r="E203"/>
      <c r="F203"/>
      <c r="G203"/>
      <c r="H203"/>
      <c r="I203"/>
      <c r="J203"/>
      <c r="K203"/>
      <c r="L203"/>
    </row>
  </sheetData>
  <pageMargins left="0.7" right="0.7" top="0.75" bottom="0.75" header="0.3" footer="0.3"/>
  <pageSetup paperSize="9" scale="32" orientation="portrait" r:id="rId1"/>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09"/>
  <sheetViews>
    <sheetView zoomScale="60" zoomScaleNormal="90" workbookViewId="0">
      <selection activeCell="T10" sqref="T10:T13"/>
    </sheetView>
  </sheetViews>
  <sheetFormatPr defaultColWidth="24.21875" defaultRowHeight="15.6" x14ac:dyDescent="0.3"/>
  <cols>
    <col min="1" max="1" width="24.21875" style="75"/>
    <col min="2" max="2" width="24.21875" style="76"/>
    <col min="3" max="5" width="24.21875" style="75"/>
    <col min="6" max="7" width="24.21875" style="76"/>
    <col min="8" max="10" width="24.21875" style="75"/>
    <col min="11" max="11" width="24.21875" style="76"/>
    <col min="12" max="12" width="24.21875" style="75"/>
    <col min="13" max="13" width="24.21875" style="76"/>
    <col min="14" max="18" width="24.21875" style="75"/>
    <col min="19" max="19" width="24.21875" style="76"/>
    <col min="20" max="21" width="24.21875" style="75"/>
    <col min="22" max="22" width="24.21875" style="138"/>
    <col min="23" max="16384" width="24.21875" style="13"/>
  </cols>
  <sheetData>
    <row r="1" spans="1:22" ht="25.8" x14ac:dyDescent="0.3">
      <c r="A1" s="87" t="s">
        <v>68</v>
      </c>
      <c r="B1" s="85"/>
      <c r="C1" s="85"/>
      <c r="D1" s="85"/>
      <c r="E1" s="85"/>
      <c r="F1" s="85"/>
      <c r="G1" s="85"/>
      <c r="H1" s="85"/>
      <c r="I1" s="85"/>
      <c r="J1" s="85"/>
      <c r="K1" s="85"/>
      <c r="L1" s="86"/>
      <c r="M1" s="14"/>
      <c r="N1" s="14"/>
      <c r="O1" s="14"/>
      <c r="P1" s="14"/>
      <c r="Q1" s="14"/>
      <c r="R1" s="65"/>
      <c r="S1" s="14"/>
      <c r="T1" s="14"/>
      <c r="U1" s="14"/>
      <c r="V1" s="13"/>
    </row>
    <row r="2" spans="1:22" ht="23.4" x14ac:dyDescent="0.3">
      <c r="A2" s="88" t="s">
        <v>133</v>
      </c>
      <c r="B2" s="89"/>
      <c r="C2" s="89"/>
      <c r="D2" s="89"/>
      <c r="E2" s="89"/>
      <c r="F2" s="89"/>
      <c r="G2" s="89"/>
      <c r="H2" s="89"/>
      <c r="I2" s="89"/>
      <c r="J2" s="89"/>
      <c r="K2" s="89"/>
      <c r="L2" s="90"/>
      <c r="M2" s="14"/>
      <c r="N2" s="14"/>
      <c r="O2" s="14"/>
      <c r="P2" s="14"/>
      <c r="Q2" s="14"/>
      <c r="R2" s="65"/>
      <c r="S2" s="14"/>
      <c r="T2" s="14"/>
      <c r="U2" s="14"/>
      <c r="V2" s="13"/>
    </row>
    <row r="3" spans="1:22" ht="18" x14ac:dyDescent="0.3">
      <c r="A3" s="117" t="s">
        <v>152</v>
      </c>
      <c r="B3" s="116"/>
      <c r="C3" s="116"/>
      <c r="D3" s="116"/>
      <c r="E3" s="116"/>
      <c r="F3" s="116"/>
      <c r="G3" s="116"/>
      <c r="H3" s="116"/>
      <c r="I3" s="116"/>
      <c r="J3" s="116"/>
      <c r="K3" s="116"/>
      <c r="L3" s="118"/>
      <c r="M3" s="14"/>
      <c r="N3" s="14"/>
      <c r="O3" s="14"/>
      <c r="P3" s="14"/>
      <c r="Q3" s="14"/>
      <c r="R3" s="65"/>
      <c r="S3" s="14"/>
      <c r="T3" s="14"/>
      <c r="U3" s="14"/>
      <c r="V3" s="13"/>
    </row>
    <row r="4" spans="1:22" ht="18" x14ac:dyDescent="0.3">
      <c r="A4" s="119" t="s">
        <v>151</v>
      </c>
      <c r="B4" s="115"/>
      <c r="C4" s="115"/>
      <c r="D4" s="115"/>
      <c r="E4" s="115"/>
      <c r="F4" s="115"/>
      <c r="G4" s="115"/>
      <c r="H4" s="115"/>
      <c r="I4" s="115"/>
      <c r="J4" s="115"/>
      <c r="K4" s="115"/>
      <c r="L4" s="120"/>
      <c r="M4" s="14"/>
      <c r="N4" s="14"/>
      <c r="O4" s="14"/>
      <c r="P4" s="14"/>
      <c r="Q4" s="14"/>
      <c r="R4" s="65"/>
      <c r="S4" s="14"/>
      <c r="T4" s="14"/>
      <c r="U4" s="14"/>
      <c r="V4" s="13"/>
    </row>
    <row r="5" spans="1:22" ht="18" x14ac:dyDescent="0.3">
      <c r="A5" s="121" t="s">
        <v>153</v>
      </c>
      <c r="B5" s="122"/>
      <c r="C5" s="122"/>
      <c r="D5" s="122"/>
      <c r="E5" s="122"/>
      <c r="F5" s="122"/>
      <c r="G5" s="122"/>
      <c r="H5" s="122"/>
      <c r="I5" s="122"/>
      <c r="J5" s="122"/>
      <c r="K5" s="122"/>
      <c r="L5" s="123"/>
      <c r="M5" s="14"/>
      <c r="N5" s="14"/>
      <c r="O5" s="14"/>
      <c r="P5" s="14"/>
      <c r="Q5" s="14"/>
      <c r="R5" s="65"/>
      <c r="S5" s="14"/>
      <c r="T5" s="14"/>
      <c r="U5" s="14"/>
      <c r="V5" s="13"/>
    </row>
    <row r="6" spans="1:22" ht="16.2" thickBot="1" x14ac:dyDescent="0.35">
      <c r="A6" s="66"/>
      <c r="B6" s="67"/>
      <c r="C6" s="67"/>
      <c r="D6" s="67"/>
      <c r="E6" s="67"/>
      <c r="F6" s="67"/>
      <c r="G6" s="67"/>
      <c r="H6" s="68"/>
      <c r="I6" s="14"/>
      <c r="J6" s="14"/>
      <c r="K6" s="14"/>
      <c r="L6" s="14"/>
      <c r="M6" s="14"/>
      <c r="N6" s="14"/>
      <c r="O6" s="14"/>
      <c r="P6" s="14"/>
      <c r="Q6" s="14"/>
      <c r="R6" s="65"/>
      <c r="S6" s="14"/>
      <c r="T6" s="14"/>
      <c r="U6" s="14"/>
      <c r="V6" s="13"/>
    </row>
    <row r="7" spans="1:22" s="36" customFormat="1" ht="18.600000000000001" thickBot="1" x14ac:dyDescent="0.4">
      <c r="A7" s="56"/>
      <c r="B7" s="56"/>
      <c r="C7" s="56"/>
      <c r="D7" s="56" t="s">
        <v>18</v>
      </c>
      <c r="E7" s="56"/>
      <c r="F7" s="56"/>
      <c r="G7" s="56"/>
      <c r="H7" s="96"/>
      <c r="I7" s="98" t="s">
        <v>9</v>
      </c>
      <c r="J7" s="97"/>
      <c r="K7" s="56"/>
      <c r="L7" s="55" t="s">
        <v>150</v>
      </c>
      <c r="M7" s="57"/>
      <c r="N7" s="91"/>
      <c r="O7" s="93" t="s">
        <v>8</v>
      </c>
      <c r="P7" s="92"/>
      <c r="Q7" s="54"/>
      <c r="R7" s="55"/>
      <c r="S7" s="56"/>
      <c r="T7" s="57"/>
      <c r="U7" s="94" t="s">
        <v>65</v>
      </c>
      <c r="V7" s="95"/>
    </row>
    <row r="8" spans="1:22" s="36" customFormat="1" ht="36" x14ac:dyDescent="0.35">
      <c r="A8" s="58" t="s">
        <v>25</v>
      </c>
      <c r="B8" s="59" t="s">
        <v>26</v>
      </c>
      <c r="C8" s="60" t="s">
        <v>53</v>
      </c>
      <c r="D8" s="60" t="s">
        <v>0</v>
      </c>
      <c r="E8" s="60" t="s">
        <v>75</v>
      </c>
      <c r="F8" s="59" t="s">
        <v>1</v>
      </c>
      <c r="G8" s="60" t="s">
        <v>2</v>
      </c>
      <c r="H8" s="61" t="s">
        <v>3</v>
      </c>
      <c r="I8" s="62" t="s">
        <v>4</v>
      </c>
      <c r="J8" s="61" t="s">
        <v>76</v>
      </c>
      <c r="K8" s="60" t="s">
        <v>5</v>
      </c>
      <c r="L8" s="60" t="s">
        <v>78</v>
      </c>
      <c r="M8" s="59" t="s">
        <v>11</v>
      </c>
      <c r="N8" s="60" t="s">
        <v>3</v>
      </c>
      <c r="O8" s="60" t="s">
        <v>4</v>
      </c>
      <c r="P8" s="63" t="s">
        <v>77</v>
      </c>
      <c r="Q8" s="63" t="s">
        <v>135</v>
      </c>
      <c r="R8" s="59" t="s">
        <v>6</v>
      </c>
      <c r="S8" s="60" t="s">
        <v>79</v>
      </c>
      <c r="T8" s="64" t="s">
        <v>7</v>
      </c>
      <c r="U8" s="64" t="s">
        <v>62</v>
      </c>
      <c r="V8" s="64" t="s">
        <v>61</v>
      </c>
    </row>
    <row r="9" spans="1:22" ht="109.2" x14ac:dyDescent="0.3">
      <c r="A9" s="69" t="s">
        <v>80</v>
      </c>
      <c r="B9" s="70" t="s">
        <v>56</v>
      </c>
      <c r="C9" s="71" t="s">
        <v>33</v>
      </c>
      <c r="D9" s="71" t="s">
        <v>134</v>
      </c>
      <c r="E9" s="71" t="s">
        <v>57</v>
      </c>
      <c r="F9" s="71" t="s">
        <v>67</v>
      </c>
      <c r="G9" s="71" t="s">
        <v>73</v>
      </c>
      <c r="H9" s="71" t="s">
        <v>58</v>
      </c>
      <c r="I9" s="71" t="s">
        <v>59</v>
      </c>
      <c r="J9" s="72" t="s">
        <v>136</v>
      </c>
      <c r="K9" s="71" t="s">
        <v>10</v>
      </c>
      <c r="L9" s="71" t="s">
        <v>32</v>
      </c>
      <c r="M9" s="71" t="s">
        <v>54</v>
      </c>
      <c r="N9" s="71" t="s">
        <v>60</v>
      </c>
      <c r="O9" s="71" t="s">
        <v>82</v>
      </c>
      <c r="P9" s="72" t="s">
        <v>137</v>
      </c>
      <c r="Q9" s="72" t="s">
        <v>139</v>
      </c>
      <c r="R9" s="73" t="s">
        <v>138</v>
      </c>
      <c r="S9" s="71" t="s">
        <v>74</v>
      </c>
      <c r="T9" s="74" t="s">
        <v>34</v>
      </c>
      <c r="U9" s="74" t="s">
        <v>64</v>
      </c>
      <c r="V9" s="74" t="s">
        <v>63</v>
      </c>
    </row>
    <row r="10" spans="1:22" x14ac:dyDescent="0.3">
      <c r="A10" s="129"/>
      <c r="B10" s="130"/>
      <c r="C10" s="132"/>
      <c r="D10" s="132"/>
      <c r="E10" s="132"/>
      <c r="F10" s="131"/>
      <c r="G10" s="131"/>
      <c r="H10" s="132"/>
      <c r="I10" s="132"/>
      <c r="J10" s="133" t="str">
        <f t="shared" ref="J10" si="0">IF(AND(H10="Rare",I10="Insignificant"),"Minor", IF(AND(H10="Unlikely",I10="Insignificant"), "Minor", IF(AND(H10="Possible",I10="Insignificant"), "Minor", IF(AND(H10="Likely",I10="Insignificant"), "Moderate", IF(AND(H10="Almost Certain",I10="Insignificant"), "Major", IF(AND(H10="Rare",I10="Minor"), "Minor", IF(AND(H10="Unlikely",I10="Minor"), "Minor", IF(AND(H10="Possible",I10="Minor"), "Moderate", IF(AND(H10="Likely",I10="Minor"), "Major", IF(AND(H10="Almost Certain",I10="Minor"), "Major", IF(AND(H10="Rare",I10="Moderate"), "Minor", IF(AND(H10="Unlikely",I10="Moderate"), "Moderate", IF(AND(H10="Possible",I10="Moderate"), "Major", IF(AND(H10="Likely",I10="Moderate"), "Major", IF(AND(H10="Almost Certain",I10="Moderate"), "Severe", IF(AND(H10="Rare",I10="Major"), "Moderate", IF(AND(H10="Unlikely",I10="Major"), "Major", IF(AND(H10="Possible",I10="Major"), "Major", IF(AND(H10="Likely",I10="Major"), "Severe", IF(AND(H10="Almost Certain",I10="Major"), "Severe", IF(AND(H10="Rare",I10="Severe"), "Major", IF(AND(H10="Unlikely",I10="Severe"), "Major", IF(AND(H10="Possible",I10="Severe"), "Severe", IF(AND(H10="Likely",I10="Severe"), "Severe", IF(AND(H10="Almost Certain",I10="Severe"), "Severe", "")))))))))))))))))))))))))</f>
        <v/>
      </c>
      <c r="K10" s="130"/>
      <c r="L10" s="132"/>
      <c r="M10" s="131"/>
      <c r="N10" s="132"/>
      <c r="O10" s="132"/>
      <c r="P10" s="133" t="str">
        <f t="shared" ref="P10" si="1">IF(AND(N10="Rare",O10="Insignificant"),"Minor", IF(AND(N10="Unlikely",O10="Insignificant"), "Minor", IF(AND(N10="Possible",O10="Insignificant"), "Minor", IF(AND(N10="Likely",O10="Insignificant"), "Moderate", IF(AND(N10="Almost Certain",O10="Insignificant"), "Major", IF(AND(N10="Rare",O10="Minor"), "Minor", IF(AND(N10="Unlikely",O10="Minor"), "Minor", IF(AND(N10="Possible",O10="Minor"), "Moderate", IF(AND(N10="Likely",O10="Minor"), "Major", IF(AND(N10="Almost Certain",O10="Minor"), "Major", IF(AND(N10="Rare",O10="Moderate"), "Minor", IF(AND(N10="Unlikely",O10="Moderate"), "Moderate", IF(AND(N10="Possible",O10="Moderate"), "Major", IF(AND(N10="Likely",O10="Moderate"), "Major", IF(AND(N10="Almost Certain",O10="Moderate"), "Severe", IF(AND(N10="Rare",O10="Major"), "Moderate", IF(AND(N10="Unlikely",O10="Major"), "Major", IF(AND(N10="Possible",O10="Major"), "Major", IF(AND(N10="Likely",O10="Major"), "Severe", IF(AND(N10="Almost Certain",O10="Major"), "Severe", IF(AND(N10="Rare",O10="Severe"), "Major", IF(AND(N10="Unlikely",O10="Severe"), "Major", IF(AND(N10="Possible",O10="Severe"), "Severe", IF(AND(N10="Likely",O10="Severe"), "Severe", IF(AND(N10="Almost Certain",O10="Severe"), "Severe", "")))))))))))))))))))))))))</f>
        <v/>
      </c>
      <c r="Q10" s="133" t="str">
        <f t="shared" ref="Q10:Q74" si="2">IF(AND($J10="Minor", $P10="Minor"), "Passed", IF(AND($J10="Moderate", OR($P10="Moderate", $P10="Minor")), "Passed", IF(AND($J10="Major", OR($P10="Major", $P10="Moderate", $P10="Minor")), "Passed", IF(AND($J10="Severe", OR($P10="Severe", $P10="Major", $P10="Moderate", $P10="Minor")), "Passed", IF($P10="", "", "Error")))))</f>
        <v/>
      </c>
      <c r="R10" s="134" t="str">
        <f t="shared" ref="R10" si="3">IF(OR(D10="", P10=""), "", IF(AND(D10="Reputational",P10="severe"),"No",IF(AND(D10="Safeguarding",OR(P10="Moderate",P10="Major",P10="Severe")),"No",IF(AND(D10="Operational",OR(P10="Major",P10="Severe")),"No",IF(AND(D10="Fiduciary",OR(P10="Major",P10="Severe")),"No","Yes")))))</f>
        <v/>
      </c>
      <c r="S10" s="131"/>
      <c r="T10" s="135"/>
      <c r="U10" s="136"/>
      <c r="V10" s="137"/>
    </row>
    <row r="11" spans="1:22" x14ac:dyDescent="0.3">
      <c r="A11" s="129"/>
      <c r="B11" s="130"/>
      <c r="C11" s="132"/>
      <c r="D11" s="132"/>
      <c r="E11" s="132"/>
      <c r="F11" s="131"/>
      <c r="G11" s="131"/>
      <c r="H11" s="132"/>
      <c r="I11" s="132"/>
      <c r="J11" s="133" t="str">
        <f t="shared" ref="J11:J74" si="4">IF(AND(H11="Rare",I11="Insignificant"),"Minor", IF(AND(H11="Unlikely",I11="Insignificant"), "Minor", IF(AND(H11="Possible",I11="Insignificant"), "Minor", IF(AND(H11="Likely",I11="Insignificant"), "Moderate", IF(AND(H11="Almost Certain",I11="Insignificant"), "Major", IF(AND(H11="Rare",I11="Minor"), "Minor", IF(AND(H11="Unlikely",I11="Minor"), "Minor", IF(AND(H11="Possible",I11="Minor"), "Moderate", IF(AND(H11="Likely",I11="Minor"), "Major", IF(AND(H11="Almost Certain",I11="Minor"), "Major", IF(AND(H11="Rare",I11="Moderate"), "Minor", IF(AND(H11="Unlikely",I11="Moderate"), "Moderate", IF(AND(H11="Possible",I11="Moderate"), "Major", IF(AND(H11="Likely",I11="Moderate"), "Major", IF(AND(H11="Almost Certain",I11="Moderate"), "Severe", IF(AND(H11="Rare",I11="Major"), "Moderate", IF(AND(H11="Unlikely",I11="Major"), "Major", IF(AND(H11="Possible",I11="Major"), "Major", IF(AND(H11="Likely",I11="Major"), "Severe", IF(AND(H11="Almost Certain",I11="Major"), "Severe", IF(AND(H11="Rare",I11="Severe"), "Major", IF(AND(H11="Unlikely",I11="Severe"), "Major", IF(AND(H11="Possible",I11="Severe"), "Severe", IF(AND(H11="Likely",I11="Severe"), "Severe", IF(AND(H11="Almost Certain",I11="Severe"), "Severe", "")))))))))))))))))))))))))</f>
        <v/>
      </c>
      <c r="K11" s="130"/>
      <c r="L11" s="132"/>
      <c r="M11" s="131"/>
      <c r="N11" s="132"/>
      <c r="O11" s="132"/>
      <c r="P11" s="133" t="str">
        <f t="shared" ref="P11:P74" si="5">IF(AND(N11="Rare",O11="Insignificant"),"Minor", IF(AND(N11="Unlikely",O11="Insignificant"), "Minor", IF(AND(N11="Possible",O11="Insignificant"), "Minor", IF(AND(N11="Likely",O11="Insignificant"), "Moderate", IF(AND(N11="Almost Certain",O11="Insignificant"), "Major", IF(AND(N11="Rare",O11="Minor"), "Minor", IF(AND(N11="Unlikely",O11="Minor"), "Minor", IF(AND(N11="Possible",O11="Minor"), "Moderate", IF(AND(N11="Likely",O11="Minor"), "Major", IF(AND(N11="Almost Certain",O11="Minor"), "Major", IF(AND(N11="Rare",O11="Moderate"), "Minor", IF(AND(N11="Unlikely",O11="Moderate"), "Moderate", IF(AND(N11="Possible",O11="Moderate"), "Major", IF(AND(N11="Likely",O11="Moderate"), "Major", IF(AND(N11="Almost Certain",O11="Moderate"), "Severe", IF(AND(N11="Rare",O11="Major"), "Moderate", IF(AND(N11="Unlikely",O11="Major"), "Major", IF(AND(N11="Possible",O11="Major"), "Major", IF(AND(N11="Likely",O11="Major"), "Severe", IF(AND(N11="Almost Certain",O11="Major"), "Severe", IF(AND(N11="Rare",O11="Severe"), "Major", IF(AND(N11="Unlikely",O11="Severe"), "Major", IF(AND(N11="Possible",O11="Severe"), "Severe", IF(AND(N11="Likely",O11="Severe"), "Severe", IF(AND(N11="Almost Certain",O11="Severe"), "Severe", "")))))))))))))))))))))))))</f>
        <v/>
      </c>
      <c r="Q11" s="133" t="str">
        <f t="shared" si="2"/>
        <v/>
      </c>
      <c r="R11" s="134" t="str">
        <f t="shared" ref="R11:R74" si="6">IF(OR(D11="", P11=""), "", IF(AND(D11="Reputational",P11="severe"),"No",IF(AND(D11="Safeguarding",OR(P11="Moderate",P11="Major",P11="Severe")),"No",IF(AND(D11="Operational",OR(P11="Major",P11="Severe")),"No",IF(AND(D11="Fiduciary",OR(P11="Major",P11="Severe")),"No","Yes")))))</f>
        <v/>
      </c>
      <c r="S11" s="131"/>
      <c r="T11" s="135"/>
      <c r="U11" s="136"/>
      <c r="V11" s="137"/>
    </row>
    <row r="12" spans="1:22" x14ac:dyDescent="0.3">
      <c r="A12" s="129"/>
      <c r="B12" s="130"/>
      <c r="C12" s="132"/>
      <c r="D12" s="132"/>
      <c r="E12" s="132"/>
      <c r="F12" s="131"/>
      <c r="G12" s="131"/>
      <c r="H12" s="132"/>
      <c r="I12" s="132"/>
      <c r="J12" s="133" t="str">
        <f t="shared" si="4"/>
        <v/>
      </c>
      <c r="K12" s="130"/>
      <c r="L12" s="132"/>
      <c r="M12" s="131"/>
      <c r="N12" s="132"/>
      <c r="O12" s="132"/>
      <c r="P12" s="133" t="str">
        <f t="shared" si="5"/>
        <v/>
      </c>
      <c r="Q12" s="133" t="str">
        <f t="shared" si="2"/>
        <v/>
      </c>
      <c r="R12" s="134" t="str">
        <f t="shared" si="6"/>
        <v/>
      </c>
      <c r="S12" s="131"/>
      <c r="T12" s="135"/>
      <c r="U12" s="136"/>
      <c r="V12" s="137"/>
    </row>
    <row r="13" spans="1:22" x14ac:dyDescent="0.3">
      <c r="A13" s="129"/>
      <c r="B13" s="130"/>
      <c r="C13" s="132"/>
      <c r="D13" s="132"/>
      <c r="E13" s="132"/>
      <c r="F13" s="131"/>
      <c r="G13" s="131"/>
      <c r="H13" s="132"/>
      <c r="I13" s="132"/>
      <c r="J13" s="133" t="str">
        <f t="shared" si="4"/>
        <v/>
      </c>
      <c r="K13" s="130"/>
      <c r="L13" s="132"/>
      <c r="M13" s="131"/>
      <c r="N13" s="132"/>
      <c r="O13" s="132"/>
      <c r="P13" s="133" t="str">
        <f t="shared" si="5"/>
        <v/>
      </c>
      <c r="Q13" s="133" t="str">
        <f t="shared" si="2"/>
        <v/>
      </c>
      <c r="R13" s="134" t="str">
        <f t="shared" si="6"/>
        <v/>
      </c>
      <c r="S13" s="131"/>
      <c r="T13" s="135"/>
      <c r="U13" s="136"/>
      <c r="V13" s="137"/>
    </row>
    <row r="14" spans="1:22" x14ac:dyDescent="0.3">
      <c r="A14" s="129"/>
      <c r="B14" s="130"/>
      <c r="C14" s="132"/>
      <c r="D14" s="132"/>
      <c r="E14" s="132"/>
      <c r="F14" s="131"/>
      <c r="G14" s="131"/>
      <c r="H14" s="132"/>
      <c r="I14" s="132"/>
      <c r="J14" s="133" t="str">
        <f t="shared" si="4"/>
        <v/>
      </c>
      <c r="K14" s="130"/>
      <c r="L14" s="132"/>
      <c r="M14" s="131"/>
      <c r="N14" s="132"/>
      <c r="O14" s="132"/>
      <c r="P14" s="133" t="str">
        <f t="shared" si="5"/>
        <v/>
      </c>
      <c r="Q14" s="133" t="str">
        <f t="shared" si="2"/>
        <v/>
      </c>
      <c r="R14" s="134" t="str">
        <f t="shared" si="6"/>
        <v/>
      </c>
      <c r="S14" s="131"/>
      <c r="T14" s="135"/>
      <c r="U14" s="136"/>
      <c r="V14" s="137"/>
    </row>
    <row r="15" spans="1:22" x14ac:dyDescent="0.3">
      <c r="A15" s="129"/>
      <c r="B15" s="130"/>
      <c r="C15" s="132"/>
      <c r="D15" s="132"/>
      <c r="E15" s="132"/>
      <c r="F15" s="131"/>
      <c r="G15" s="131"/>
      <c r="H15" s="132"/>
      <c r="I15" s="132"/>
      <c r="J15" s="133" t="str">
        <f t="shared" si="4"/>
        <v/>
      </c>
      <c r="K15" s="130"/>
      <c r="L15" s="132"/>
      <c r="M15" s="131"/>
      <c r="N15" s="132"/>
      <c r="O15" s="132"/>
      <c r="P15" s="133" t="str">
        <f t="shared" si="5"/>
        <v/>
      </c>
      <c r="Q15" s="133" t="str">
        <f t="shared" si="2"/>
        <v/>
      </c>
      <c r="R15" s="134" t="str">
        <f t="shared" si="6"/>
        <v/>
      </c>
      <c r="S15" s="131"/>
      <c r="T15" s="135"/>
      <c r="U15" s="136"/>
      <c r="V15" s="137"/>
    </row>
    <row r="16" spans="1:22" x14ac:dyDescent="0.3">
      <c r="A16" s="129"/>
      <c r="B16" s="130"/>
      <c r="C16" s="132"/>
      <c r="D16" s="132"/>
      <c r="E16" s="132"/>
      <c r="F16" s="131"/>
      <c r="G16" s="131"/>
      <c r="H16" s="132"/>
      <c r="I16" s="132"/>
      <c r="J16" s="133" t="str">
        <f t="shared" si="4"/>
        <v/>
      </c>
      <c r="K16" s="130"/>
      <c r="L16" s="132"/>
      <c r="M16" s="131"/>
      <c r="N16" s="132"/>
      <c r="O16" s="132"/>
      <c r="P16" s="133" t="str">
        <f t="shared" si="5"/>
        <v/>
      </c>
      <c r="Q16" s="133" t="str">
        <f t="shared" si="2"/>
        <v/>
      </c>
      <c r="R16" s="134" t="str">
        <f t="shared" si="6"/>
        <v/>
      </c>
      <c r="S16" s="131"/>
      <c r="T16" s="135"/>
      <c r="U16" s="136"/>
      <c r="V16" s="137"/>
    </row>
    <row r="17" spans="1:22" x14ac:dyDescent="0.3">
      <c r="A17" s="129"/>
      <c r="B17" s="130"/>
      <c r="C17" s="132"/>
      <c r="D17" s="132"/>
      <c r="E17" s="132"/>
      <c r="F17" s="131"/>
      <c r="G17" s="131"/>
      <c r="H17" s="132"/>
      <c r="I17" s="132"/>
      <c r="J17" s="133" t="str">
        <f t="shared" si="4"/>
        <v/>
      </c>
      <c r="K17" s="130"/>
      <c r="L17" s="132"/>
      <c r="M17" s="131"/>
      <c r="N17" s="132"/>
      <c r="O17" s="132"/>
      <c r="P17" s="133" t="str">
        <f t="shared" si="5"/>
        <v/>
      </c>
      <c r="Q17" s="133" t="str">
        <f t="shared" si="2"/>
        <v/>
      </c>
      <c r="R17" s="134" t="str">
        <f t="shared" si="6"/>
        <v/>
      </c>
      <c r="S17" s="131"/>
      <c r="T17" s="135"/>
      <c r="U17" s="136"/>
      <c r="V17" s="137"/>
    </row>
    <row r="18" spans="1:22" x14ac:dyDescent="0.3">
      <c r="A18" s="129"/>
      <c r="B18" s="130"/>
      <c r="C18" s="132"/>
      <c r="D18" s="132"/>
      <c r="E18" s="132"/>
      <c r="F18" s="131"/>
      <c r="G18" s="131"/>
      <c r="H18" s="132"/>
      <c r="I18" s="132"/>
      <c r="J18" s="133" t="str">
        <f t="shared" si="4"/>
        <v/>
      </c>
      <c r="K18" s="130"/>
      <c r="L18" s="132"/>
      <c r="M18" s="131"/>
      <c r="N18" s="132"/>
      <c r="O18" s="132"/>
      <c r="P18" s="133" t="str">
        <f t="shared" si="5"/>
        <v/>
      </c>
      <c r="Q18" s="133" t="str">
        <f t="shared" si="2"/>
        <v/>
      </c>
      <c r="R18" s="134" t="str">
        <f t="shared" si="6"/>
        <v/>
      </c>
      <c r="S18" s="131"/>
      <c r="T18" s="135"/>
      <c r="U18" s="136"/>
      <c r="V18" s="137"/>
    </row>
    <row r="19" spans="1:22" x14ac:dyDescent="0.3">
      <c r="A19" s="129"/>
      <c r="B19" s="130"/>
      <c r="C19" s="132"/>
      <c r="D19" s="132"/>
      <c r="E19" s="132"/>
      <c r="F19" s="131"/>
      <c r="G19" s="131"/>
      <c r="H19" s="132"/>
      <c r="I19" s="132"/>
      <c r="J19" s="133" t="str">
        <f t="shared" si="4"/>
        <v/>
      </c>
      <c r="K19" s="130"/>
      <c r="L19" s="132"/>
      <c r="M19" s="131"/>
      <c r="N19" s="132"/>
      <c r="O19" s="132"/>
      <c r="P19" s="133" t="str">
        <f t="shared" si="5"/>
        <v/>
      </c>
      <c r="Q19" s="133" t="str">
        <f t="shared" si="2"/>
        <v/>
      </c>
      <c r="R19" s="134" t="str">
        <f t="shared" si="6"/>
        <v/>
      </c>
      <c r="S19" s="131"/>
      <c r="T19" s="135"/>
      <c r="U19" s="136"/>
      <c r="V19" s="137"/>
    </row>
    <row r="20" spans="1:22" x14ac:dyDescent="0.3">
      <c r="A20" s="129"/>
      <c r="B20" s="130"/>
      <c r="C20" s="132"/>
      <c r="D20" s="132"/>
      <c r="E20" s="132"/>
      <c r="F20" s="131"/>
      <c r="G20" s="131"/>
      <c r="H20" s="132"/>
      <c r="I20" s="132"/>
      <c r="J20" s="133" t="str">
        <f t="shared" si="4"/>
        <v/>
      </c>
      <c r="K20" s="130"/>
      <c r="L20" s="132"/>
      <c r="M20" s="131"/>
      <c r="N20" s="132"/>
      <c r="O20" s="132"/>
      <c r="P20" s="133" t="str">
        <f t="shared" si="5"/>
        <v/>
      </c>
      <c r="Q20" s="133" t="str">
        <f t="shared" si="2"/>
        <v/>
      </c>
      <c r="R20" s="134" t="str">
        <f t="shared" si="6"/>
        <v/>
      </c>
      <c r="S20" s="131"/>
      <c r="T20" s="135"/>
      <c r="U20" s="136"/>
      <c r="V20" s="137"/>
    </row>
    <row r="21" spans="1:22" x14ac:dyDescent="0.3">
      <c r="A21" s="129"/>
      <c r="B21" s="130"/>
      <c r="C21" s="132"/>
      <c r="D21" s="132"/>
      <c r="E21" s="132"/>
      <c r="F21" s="131"/>
      <c r="G21" s="131"/>
      <c r="H21" s="132"/>
      <c r="I21" s="132"/>
      <c r="J21" s="133" t="str">
        <f t="shared" si="4"/>
        <v/>
      </c>
      <c r="K21" s="130"/>
      <c r="L21" s="132"/>
      <c r="M21" s="131"/>
      <c r="N21" s="132"/>
      <c r="O21" s="132"/>
      <c r="P21" s="133" t="str">
        <f t="shared" si="5"/>
        <v/>
      </c>
      <c r="Q21" s="133" t="str">
        <f t="shared" si="2"/>
        <v/>
      </c>
      <c r="R21" s="134" t="str">
        <f t="shared" si="6"/>
        <v/>
      </c>
      <c r="S21" s="131"/>
      <c r="T21" s="135"/>
      <c r="U21" s="136"/>
      <c r="V21" s="137"/>
    </row>
    <row r="22" spans="1:22" x14ac:dyDescent="0.3">
      <c r="A22" s="129"/>
      <c r="B22" s="130"/>
      <c r="C22" s="132"/>
      <c r="D22" s="132"/>
      <c r="E22" s="132"/>
      <c r="F22" s="131"/>
      <c r="G22" s="131"/>
      <c r="H22" s="132"/>
      <c r="I22" s="132"/>
      <c r="J22" s="133" t="str">
        <f t="shared" si="4"/>
        <v/>
      </c>
      <c r="K22" s="130"/>
      <c r="L22" s="132"/>
      <c r="M22" s="131"/>
      <c r="N22" s="132"/>
      <c r="O22" s="132"/>
      <c r="P22" s="133" t="str">
        <f t="shared" si="5"/>
        <v/>
      </c>
      <c r="Q22" s="133" t="str">
        <f t="shared" si="2"/>
        <v/>
      </c>
      <c r="R22" s="134" t="str">
        <f t="shared" si="6"/>
        <v/>
      </c>
      <c r="S22" s="131"/>
      <c r="T22" s="135"/>
      <c r="U22" s="136"/>
      <c r="V22" s="137"/>
    </row>
    <row r="23" spans="1:22" x14ac:dyDescent="0.3">
      <c r="A23" s="129"/>
      <c r="B23" s="130"/>
      <c r="C23" s="132"/>
      <c r="D23" s="132"/>
      <c r="E23" s="132"/>
      <c r="F23" s="131"/>
      <c r="G23" s="131"/>
      <c r="H23" s="132"/>
      <c r="I23" s="132"/>
      <c r="J23" s="133" t="str">
        <f t="shared" si="4"/>
        <v/>
      </c>
      <c r="K23" s="130"/>
      <c r="L23" s="132"/>
      <c r="M23" s="131"/>
      <c r="N23" s="132"/>
      <c r="O23" s="132"/>
      <c r="P23" s="133" t="str">
        <f t="shared" si="5"/>
        <v/>
      </c>
      <c r="Q23" s="133" t="str">
        <f t="shared" si="2"/>
        <v/>
      </c>
      <c r="R23" s="134" t="str">
        <f t="shared" si="6"/>
        <v/>
      </c>
      <c r="S23" s="131"/>
      <c r="T23" s="135"/>
      <c r="U23" s="136"/>
      <c r="V23" s="137"/>
    </row>
    <row r="24" spans="1:22" x14ac:dyDescent="0.3">
      <c r="A24" s="129"/>
      <c r="B24" s="130"/>
      <c r="C24" s="132"/>
      <c r="D24" s="132"/>
      <c r="E24" s="132"/>
      <c r="F24" s="131"/>
      <c r="G24" s="131"/>
      <c r="H24" s="132"/>
      <c r="I24" s="132"/>
      <c r="J24" s="133" t="str">
        <f t="shared" si="4"/>
        <v/>
      </c>
      <c r="K24" s="130"/>
      <c r="L24" s="132"/>
      <c r="M24" s="131"/>
      <c r="N24" s="132"/>
      <c r="O24" s="132"/>
      <c r="P24" s="133" t="str">
        <f t="shared" si="5"/>
        <v/>
      </c>
      <c r="Q24" s="133" t="str">
        <f t="shared" si="2"/>
        <v/>
      </c>
      <c r="R24" s="134" t="str">
        <f t="shared" si="6"/>
        <v/>
      </c>
      <c r="S24" s="131"/>
      <c r="T24" s="135"/>
      <c r="U24" s="136"/>
      <c r="V24" s="137"/>
    </row>
    <row r="25" spans="1:22" x14ac:dyDescent="0.3">
      <c r="A25" s="129"/>
      <c r="B25" s="130"/>
      <c r="C25" s="132"/>
      <c r="D25" s="132"/>
      <c r="E25" s="132"/>
      <c r="F25" s="131"/>
      <c r="G25" s="131"/>
      <c r="H25" s="132"/>
      <c r="I25" s="132"/>
      <c r="J25" s="133" t="str">
        <f t="shared" si="4"/>
        <v/>
      </c>
      <c r="K25" s="130"/>
      <c r="L25" s="132"/>
      <c r="M25" s="131"/>
      <c r="N25" s="132"/>
      <c r="O25" s="132"/>
      <c r="P25" s="133" t="str">
        <f t="shared" si="5"/>
        <v/>
      </c>
      <c r="Q25" s="133" t="str">
        <f t="shared" si="2"/>
        <v/>
      </c>
      <c r="R25" s="134" t="str">
        <f t="shared" si="6"/>
        <v/>
      </c>
      <c r="S25" s="131"/>
      <c r="T25" s="135"/>
      <c r="U25" s="136"/>
      <c r="V25" s="137"/>
    </row>
    <row r="26" spans="1:22" x14ac:dyDescent="0.3">
      <c r="A26" s="129"/>
      <c r="B26" s="130"/>
      <c r="C26" s="132"/>
      <c r="D26" s="132"/>
      <c r="E26" s="132"/>
      <c r="F26" s="131"/>
      <c r="G26" s="131"/>
      <c r="H26" s="132"/>
      <c r="I26" s="132"/>
      <c r="J26" s="133" t="str">
        <f t="shared" si="4"/>
        <v/>
      </c>
      <c r="K26" s="130"/>
      <c r="L26" s="132"/>
      <c r="M26" s="131"/>
      <c r="N26" s="132"/>
      <c r="O26" s="132"/>
      <c r="P26" s="133" t="str">
        <f t="shared" si="5"/>
        <v/>
      </c>
      <c r="Q26" s="133" t="str">
        <f t="shared" si="2"/>
        <v/>
      </c>
      <c r="R26" s="134" t="str">
        <f t="shared" si="6"/>
        <v/>
      </c>
      <c r="S26" s="131"/>
      <c r="T26" s="135"/>
      <c r="U26" s="136"/>
      <c r="V26" s="137"/>
    </row>
    <row r="27" spans="1:22" x14ac:dyDescent="0.3">
      <c r="A27" s="129"/>
      <c r="B27" s="130"/>
      <c r="C27" s="132"/>
      <c r="D27" s="132"/>
      <c r="E27" s="132"/>
      <c r="F27" s="131"/>
      <c r="G27" s="131"/>
      <c r="H27" s="132"/>
      <c r="I27" s="132"/>
      <c r="J27" s="133" t="str">
        <f t="shared" si="4"/>
        <v/>
      </c>
      <c r="K27" s="130"/>
      <c r="L27" s="132"/>
      <c r="M27" s="131"/>
      <c r="N27" s="132"/>
      <c r="O27" s="132"/>
      <c r="P27" s="133" t="str">
        <f t="shared" si="5"/>
        <v/>
      </c>
      <c r="Q27" s="133" t="str">
        <f t="shared" si="2"/>
        <v/>
      </c>
      <c r="R27" s="134" t="str">
        <f t="shared" si="6"/>
        <v/>
      </c>
      <c r="S27" s="131"/>
      <c r="T27" s="135"/>
      <c r="U27" s="136"/>
      <c r="V27" s="137"/>
    </row>
    <row r="28" spans="1:22" x14ac:dyDescent="0.3">
      <c r="A28" s="129"/>
      <c r="B28" s="130"/>
      <c r="C28" s="132"/>
      <c r="D28" s="132"/>
      <c r="E28" s="132"/>
      <c r="F28" s="131"/>
      <c r="G28" s="131"/>
      <c r="H28" s="132"/>
      <c r="I28" s="132"/>
      <c r="J28" s="133" t="str">
        <f t="shared" si="4"/>
        <v/>
      </c>
      <c r="K28" s="130"/>
      <c r="L28" s="132"/>
      <c r="M28" s="131"/>
      <c r="N28" s="132"/>
      <c r="O28" s="132"/>
      <c r="P28" s="133" t="str">
        <f t="shared" si="5"/>
        <v/>
      </c>
      <c r="Q28" s="133" t="str">
        <f t="shared" si="2"/>
        <v/>
      </c>
      <c r="R28" s="134" t="str">
        <f t="shared" si="6"/>
        <v/>
      </c>
      <c r="S28" s="131"/>
      <c r="T28" s="135"/>
      <c r="U28" s="136"/>
      <c r="V28" s="137"/>
    </row>
    <row r="29" spans="1:22" x14ac:dyDescent="0.3">
      <c r="A29" s="129"/>
      <c r="B29" s="130"/>
      <c r="C29" s="132"/>
      <c r="D29" s="132"/>
      <c r="E29" s="132"/>
      <c r="F29" s="131"/>
      <c r="G29" s="131"/>
      <c r="H29" s="132"/>
      <c r="I29" s="132"/>
      <c r="J29" s="133" t="str">
        <f t="shared" si="4"/>
        <v/>
      </c>
      <c r="K29" s="130"/>
      <c r="L29" s="132"/>
      <c r="M29" s="131"/>
      <c r="N29" s="132"/>
      <c r="O29" s="132"/>
      <c r="P29" s="133" t="str">
        <f t="shared" si="5"/>
        <v/>
      </c>
      <c r="Q29" s="133" t="str">
        <f t="shared" si="2"/>
        <v/>
      </c>
      <c r="R29" s="134" t="str">
        <f t="shared" si="6"/>
        <v/>
      </c>
      <c r="S29" s="131"/>
      <c r="T29" s="135"/>
      <c r="U29" s="136"/>
      <c r="V29" s="137"/>
    </row>
    <row r="30" spans="1:22" x14ac:dyDescent="0.3">
      <c r="A30" s="129"/>
      <c r="B30" s="130"/>
      <c r="C30" s="132"/>
      <c r="D30" s="132"/>
      <c r="E30" s="132"/>
      <c r="F30" s="131"/>
      <c r="G30" s="131"/>
      <c r="H30" s="132"/>
      <c r="I30" s="132"/>
      <c r="J30" s="133" t="str">
        <f t="shared" si="4"/>
        <v/>
      </c>
      <c r="K30" s="130"/>
      <c r="L30" s="132"/>
      <c r="M30" s="131"/>
      <c r="N30" s="132"/>
      <c r="O30" s="132"/>
      <c r="P30" s="133" t="str">
        <f t="shared" si="5"/>
        <v/>
      </c>
      <c r="Q30" s="133" t="str">
        <f t="shared" si="2"/>
        <v/>
      </c>
      <c r="R30" s="134" t="str">
        <f t="shared" si="6"/>
        <v/>
      </c>
      <c r="S30" s="131"/>
      <c r="T30" s="135"/>
      <c r="U30" s="136"/>
      <c r="V30" s="137"/>
    </row>
    <row r="31" spans="1:22" x14ac:dyDescent="0.3">
      <c r="A31" s="129"/>
      <c r="B31" s="130"/>
      <c r="C31" s="132"/>
      <c r="D31" s="132"/>
      <c r="E31" s="132"/>
      <c r="F31" s="131"/>
      <c r="G31" s="131"/>
      <c r="H31" s="132"/>
      <c r="I31" s="132"/>
      <c r="J31" s="133" t="str">
        <f t="shared" si="4"/>
        <v/>
      </c>
      <c r="K31" s="130"/>
      <c r="L31" s="132"/>
      <c r="M31" s="131"/>
      <c r="N31" s="132"/>
      <c r="O31" s="132"/>
      <c r="P31" s="133" t="str">
        <f t="shared" si="5"/>
        <v/>
      </c>
      <c r="Q31" s="133" t="str">
        <f t="shared" si="2"/>
        <v/>
      </c>
      <c r="R31" s="134" t="str">
        <f t="shared" si="6"/>
        <v/>
      </c>
      <c r="S31" s="131"/>
      <c r="T31" s="135"/>
      <c r="U31" s="136"/>
      <c r="V31" s="137"/>
    </row>
    <row r="32" spans="1:22" x14ac:dyDescent="0.3">
      <c r="A32" s="129"/>
      <c r="B32" s="130"/>
      <c r="C32" s="132"/>
      <c r="D32" s="132"/>
      <c r="E32" s="132"/>
      <c r="F32" s="131"/>
      <c r="G32" s="131"/>
      <c r="H32" s="132"/>
      <c r="I32" s="132"/>
      <c r="J32" s="133" t="str">
        <f t="shared" si="4"/>
        <v/>
      </c>
      <c r="K32" s="130"/>
      <c r="L32" s="132"/>
      <c r="M32" s="131"/>
      <c r="N32" s="132"/>
      <c r="O32" s="132"/>
      <c r="P32" s="133" t="str">
        <f t="shared" si="5"/>
        <v/>
      </c>
      <c r="Q32" s="133" t="str">
        <f t="shared" si="2"/>
        <v/>
      </c>
      <c r="R32" s="134" t="str">
        <f t="shared" si="6"/>
        <v/>
      </c>
      <c r="S32" s="131"/>
      <c r="T32" s="135"/>
      <c r="U32" s="136"/>
      <c r="V32" s="137"/>
    </row>
    <row r="33" spans="1:22" x14ac:dyDescent="0.3">
      <c r="A33" s="129"/>
      <c r="B33" s="130"/>
      <c r="C33" s="132"/>
      <c r="D33" s="132"/>
      <c r="E33" s="132"/>
      <c r="F33" s="131"/>
      <c r="G33" s="131"/>
      <c r="H33" s="132"/>
      <c r="I33" s="132"/>
      <c r="J33" s="133" t="str">
        <f t="shared" si="4"/>
        <v/>
      </c>
      <c r="K33" s="130"/>
      <c r="L33" s="132"/>
      <c r="M33" s="131"/>
      <c r="N33" s="132"/>
      <c r="O33" s="132"/>
      <c r="P33" s="133" t="str">
        <f t="shared" si="5"/>
        <v/>
      </c>
      <c r="Q33" s="133" t="str">
        <f t="shared" si="2"/>
        <v/>
      </c>
      <c r="R33" s="134" t="str">
        <f t="shared" si="6"/>
        <v/>
      </c>
      <c r="S33" s="131"/>
      <c r="T33" s="135"/>
      <c r="U33" s="136"/>
      <c r="V33" s="137"/>
    </row>
    <row r="34" spans="1:22" x14ac:dyDescent="0.3">
      <c r="A34" s="129"/>
      <c r="B34" s="130"/>
      <c r="C34" s="132"/>
      <c r="D34" s="132"/>
      <c r="E34" s="132"/>
      <c r="F34" s="131"/>
      <c r="G34" s="131"/>
      <c r="H34" s="132"/>
      <c r="I34" s="132"/>
      <c r="J34" s="133" t="str">
        <f t="shared" si="4"/>
        <v/>
      </c>
      <c r="K34" s="130"/>
      <c r="L34" s="132"/>
      <c r="M34" s="131"/>
      <c r="N34" s="132"/>
      <c r="O34" s="132"/>
      <c r="P34" s="133" t="str">
        <f t="shared" si="5"/>
        <v/>
      </c>
      <c r="Q34" s="133" t="str">
        <f t="shared" si="2"/>
        <v/>
      </c>
      <c r="R34" s="134" t="str">
        <f t="shared" si="6"/>
        <v/>
      </c>
      <c r="S34" s="131"/>
      <c r="T34" s="135"/>
      <c r="U34" s="136"/>
      <c r="V34" s="137"/>
    </row>
    <row r="35" spans="1:22" x14ac:dyDescent="0.3">
      <c r="A35" s="129"/>
      <c r="B35" s="130"/>
      <c r="C35" s="132"/>
      <c r="D35" s="132"/>
      <c r="E35" s="132"/>
      <c r="F35" s="131"/>
      <c r="G35" s="131"/>
      <c r="H35" s="132"/>
      <c r="I35" s="132"/>
      <c r="J35" s="133" t="str">
        <f t="shared" si="4"/>
        <v/>
      </c>
      <c r="K35" s="130"/>
      <c r="L35" s="132"/>
      <c r="M35" s="131"/>
      <c r="N35" s="132"/>
      <c r="O35" s="132"/>
      <c r="P35" s="133" t="str">
        <f t="shared" si="5"/>
        <v/>
      </c>
      <c r="Q35" s="133" t="str">
        <f t="shared" si="2"/>
        <v/>
      </c>
      <c r="R35" s="134" t="str">
        <f t="shared" si="6"/>
        <v/>
      </c>
      <c r="S35" s="131"/>
      <c r="T35" s="135"/>
      <c r="U35" s="136"/>
      <c r="V35" s="137"/>
    </row>
    <row r="36" spans="1:22" x14ac:dyDescent="0.3">
      <c r="A36" s="129"/>
      <c r="B36" s="130"/>
      <c r="C36" s="132"/>
      <c r="D36" s="132"/>
      <c r="E36" s="132"/>
      <c r="F36" s="131"/>
      <c r="G36" s="131"/>
      <c r="H36" s="132"/>
      <c r="I36" s="132"/>
      <c r="J36" s="133" t="str">
        <f t="shared" si="4"/>
        <v/>
      </c>
      <c r="K36" s="130"/>
      <c r="L36" s="132"/>
      <c r="M36" s="131"/>
      <c r="N36" s="132"/>
      <c r="O36" s="132"/>
      <c r="P36" s="133" t="str">
        <f t="shared" si="5"/>
        <v/>
      </c>
      <c r="Q36" s="133" t="str">
        <f t="shared" si="2"/>
        <v/>
      </c>
      <c r="R36" s="134" t="str">
        <f t="shared" si="6"/>
        <v/>
      </c>
      <c r="S36" s="131"/>
      <c r="T36" s="135"/>
      <c r="U36" s="136"/>
      <c r="V36" s="137"/>
    </row>
    <row r="37" spans="1:22" x14ac:dyDescent="0.3">
      <c r="A37" s="129"/>
      <c r="B37" s="130"/>
      <c r="C37" s="132"/>
      <c r="D37" s="132"/>
      <c r="E37" s="132"/>
      <c r="F37" s="131"/>
      <c r="G37" s="131"/>
      <c r="H37" s="132"/>
      <c r="I37" s="132"/>
      <c r="J37" s="133" t="str">
        <f t="shared" si="4"/>
        <v/>
      </c>
      <c r="K37" s="130"/>
      <c r="L37" s="132"/>
      <c r="M37" s="131"/>
      <c r="N37" s="132"/>
      <c r="O37" s="132"/>
      <c r="P37" s="133" t="str">
        <f t="shared" si="5"/>
        <v/>
      </c>
      <c r="Q37" s="133" t="str">
        <f t="shared" si="2"/>
        <v/>
      </c>
      <c r="R37" s="134" t="str">
        <f t="shared" si="6"/>
        <v/>
      </c>
      <c r="S37" s="131"/>
      <c r="T37" s="135"/>
      <c r="U37" s="136"/>
      <c r="V37" s="137"/>
    </row>
    <row r="38" spans="1:22" x14ac:dyDescent="0.3">
      <c r="A38" s="129"/>
      <c r="B38" s="130"/>
      <c r="C38" s="132"/>
      <c r="D38" s="132"/>
      <c r="E38" s="132"/>
      <c r="F38" s="131"/>
      <c r="G38" s="131"/>
      <c r="H38" s="132"/>
      <c r="I38" s="132"/>
      <c r="J38" s="133" t="str">
        <f t="shared" si="4"/>
        <v/>
      </c>
      <c r="K38" s="130"/>
      <c r="L38" s="132"/>
      <c r="M38" s="131"/>
      <c r="N38" s="132"/>
      <c r="O38" s="132"/>
      <c r="P38" s="133" t="str">
        <f t="shared" si="5"/>
        <v/>
      </c>
      <c r="Q38" s="133" t="str">
        <f t="shared" si="2"/>
        <v/>
      </c>
      <c r="R38" s="134" t="str">
        <f t="shared" si="6"/>
        <v/>
      </c>
      <c r="S38" s="131"/>
      <c r="T38" s="135"/>
      <c r="U38" s="136"/>
      <c r="V38" s="137"/>
    </row>
    <row r="39" spans="1:22" x14ac:dyDescent="0.3">
      <c r="A39" s="129"/>
      <c r="B39" s="130"/>
      <c r="C39" s="132"/>
      <c r="D39" s="132"/>
      <c r="E39" s="132"/>
      <c r="F39" s="131"/>
      <c r="G39" s="131"/>
      <c r="H39" s="132"/>
      <c r="I39" s="132"/>
      <c r="J39" s="133" t="str">
        <f t="shared" si="4"/>
        <v/>
      </c>
      <c r="K39" s="130"/>
      <c r="L39" s="132"/>
      <c r="M39" s="131"/>
      <c r="N39" s="132"/>
      <c r="O39" s="132"/>
      <c r="P39" s="133" t="str">
        <f t="shared" si="5"/>
        <v/>
      </c>
      <c r="Q39" s="133" t="str">
        <f t="shared" si="2"/>
        <v/>
      </c>
      <c r="R39" s="134" t="str">
        <f t="shared" si="6"/>
        <v/>
      </c>
      <c r="S39" s="131"/>
      <c r="T39" s="135"/>
      <c r="U39" s="136"/>
      <c r="V39" s="137"/>
    </row>
    <row r="40" spans="1:22" x14ac:dyDescent="0.3">
      <c r="A40" s="129"/>
      <c r="B40" s="130"/>
      <c r="C40" s="132"/>
      <c r="D40" s="132"/>
      <c r="E40" s="132"/>
      <c r="F40" s="131"/>
      <c r="G40" s="131"/>
      <c r="H40" s="132"/>
      <c r="I40" s="132"/>
      <c r="J40" s="133" t="str">
        <f t="shared" si="4"/>
        <v/>
      </c>
      <c r="K40" s="130"/>
      <c r="L40" s="132"/>
      <c r="M40" s="131"/>
      <c r="N40" s="132"/>
      <c r="O40" s="132"/>
      <c r="P40" s="133" t="str">
        <f t="shared" si="5"/>
        <v/>
      </c>
      <c r="Q40" s="133" t="str">
        <f t="shared" si="2"/>
        <v/>
      </c>
      <c r="R40" s="134" t="str">
        <f t="shared" si="6"/>
        <v/>
      </c>
      <c r="S40" s="131"/>
      <c r="T40" s="135"/>
      <c r="U40" s="136"/>
      <c r="V40" s="137"/>
    </row>
    <row r="41" spans="1:22" x14ac:dyDescent="0.3">
      <c r="A41" s="129"/>
      <c r="B41" s="130"/>
      <c r="C41" s="132"/>
      <c r="D41" s="132"/>
      <c r="E41" s="132"/>
      <c r="F41" s="131"/>
      <c r="G41" s="131"/>
      <c r="H41" s="132"/>
      <c r="I41" s="132"/>
      <c r="J41" s="133" t="str">
        <f t="shared" si="4"/>
        <v/>
      </c>
      <c r="K41" s="130"/>
      <c r="L41" s="132"/>
      <c r="M41" s="131"/>
      <c r="N41" s="132"/>
      <c r="O41" s="132"/>
      <c r="P41" s="133" t="str">
        <f t="shared" si="5"/>
        <v/>
      </c>
      <c r="Q41" s="133" t="str">
        <f t="shared" si="2"/>
        <v/>
      </c>
      <c r="R41" s="134" t="str">
        <f t="shared" si="6"/>
        <v/>
      </c>
      <c r="S41" s="131"/>
      <c r="T41" s="135"/>
      <c r="U41" s="136"/>
      <c r="V41" s="137"/>
    </row>
    <row r="42" spans="1:22" x14ac:dyDescent="0.3">
      <c r="A42" s="129"/>
      <c r="B42" s="130"/>
      <c r="C42" s="132"/>
      <c r="D42" s="132"/>
      <c r="E42" s="132"/>
      <c r="F42" s="131"/>
      <c r="G42" s="131"/>
      <c r="H42" s="132"/>
      <c r="I42" s="132"/>
      <c r="J42" s="133" t="str">
        <f t="shared" si="4"/>
        <v/>
      </c>
      <c r="K42" s="130"/>
      <c r="L42" s="132"/>
      <c r="M42" s="131"/>
      <c r="N42" s="132"/>
      <c r="O42" s="132"/>
      <c r="P42" s="133" t="str">
        <f t="shared" si="5"/>
        <v/>
      </c>
      <c r="Q42" s="133" t="str">
        <f t="shared" si="2"/>
        <v/>
      </c>
      <c r="R42" s="134" t="str">
        <f t="shared" si="6"/>
        <v/>
      </c>
      <c r="S42" s="131"/>
      <c r="T42" s="135"/>
      <c r="U42" s="136"/>
      <c r="V42" s="137"/>
    </row>
    <row r="43" spans="1:22" x14ac:dyDescent="0.3">
      <c r="A43" s="129"/>
      <c r="B43" s="130"/>
      <c r="C43" s="132"/>
      <c r="D43" s="132"/>
      <c r="E43" s="132"/>
      <c r="F43" s="131"/>
      <c r="G43" s="131"/>
      <c r="H43" s="132"/>
      <c r="I43" s="132"/>
      <c r="J43" s="133" t="str">
        <f t="shared" si="4"/>
        <v/>
      </c>
      <c r="K43" s="130"/>
      <c r="L43" s="132"/>
      <c r="M43" s="131"/>
      <c r="N43" s="132"/>
      <c r="O43" s="132"/>
      <c r="P43" s="133" t="str">
        <f t="shared" si="5"/>
        <v/>
      </c>
      <c r="Q43" s="133" t="str">
        <f t="shared" si="2"/>
        <v/>
      </c>
      <c r="R43" s="134" t="str">
        <f t="shared" si="6"/>
        <v/>
      </c>
      <c r="S43" s="131"/>
      <c r="T43" s="135"/>
      <c r="U43" s="136"/>
      <c r="V43" s="137"/>
    </row>
    <row r="44" spans="1:22" x14ac:dyDescent="0.3">
      <c r="A44" s="129"/>
      <c r="B44" s="130"/>
      <c r="C44" s="132"/>
      <c r="D44" s="132"/>
      <c r="E44" s="132"/>
      <c r="F44" s="131"/>
      <c r="G44" s="131"/>
      <c r="H44" s="132"/>
      <c r="I44" s="132"/>
      <c r="J44" s="133" t="str">
        <f t="shared" si="4"/>
        <v/>
      </c>
      <c r="K44" s="130"/>
      <c r="L44" s="132"/>
      <c r="M44" s="131"/>
      <c r="N44" s="132"/>
      <c r="O44" s="132"/>
      <c r="P44" s="133" t="str">
        <f t="shared" si="5"/>
        <v/>
      </c>
      <c r="Q44" s="133" t="str">
        <f t="shared" si="2"/>
        <v/>
      </c>
      <c r="R44" s="134" t="str">
        <f t="shared" si="6"/>
        <v/>
      </c>
      <c r="S44" s="131"/>
      <c r="T44" s="135"/>
      <c r="U44" s="136"/>
      <c r="V44" s="137"/>
    </row>
    <row r="45" spans="1:22" x14ac:dyDescent="0.3">
      <c r="A45" s="129"/>
      <c r="B45" s="130"/>
      <c r="C45" s="132"/>
      <c r="D45" s="132"/>
      <c r="E45" s="132"/>
      <c r="F45" s="131"/>
      <c r="G45" s="131"/>
      <c r="H45" s="132"/>
      <c r="I45" s="132"/>
      <c r="J45" s="133" t="str">
        <f t="shared" si="4"/>
        <v/>
      </c>
      <c r="K45" s="130"/>
      <c r="L45" s="132"/>
      <c r="M45" s="131"/>
      <c r="N45" s="132"/>
      <c r="O45" s="132"/>
      <c r="P45" s="133" t="str">
        <f t="shared" si="5"/>
        <v/>
      </c>
      <c r="Q45" s="133" t="str">
        <f t="shared" si="2"/>
        <v/>
      </c>
      <c r="R45" s="134" t="str">
        <f t="shared" si="6"/>
        <v/>
      </c>
      <c r="S45" s="131"/>
      <c r="T45" s="135"/>
      <c r="U45" s="136"/>
      <c r="V45" s="137"/>
    </row>
    <row r="46" spans="1:22" x14ac:dyDescent="0.3">
      <c r="A46" s="129"/>
      <c r="B46" s="130"/>
      <c r="C46" s="132"/>
      <c r="D46" s="132"/>
      <c r="E46" s="132"/>
      <c r="F46" s="131"/>
      <c r="G46" s="131"/>
      <c r="H46" s="132"/>
      <c r="I46" s="132"/>
      <c r="J46" s="133" t="str">
        <f t="shared" si="4"/>
        <v/>
      </c>
      <c r="K46" s="130"/>
      <c r="L46" s="132"/>
      <c r="M46" s="131"/>
      <c r="N46" s="132"/>
      <c r="O46" s="132"/>
      <c r="P46" s="133" t="str">
        <f t="shared" si="5"/>
        <v/>
      </c>
      <c r="Q46" s="133" t="str">
        <f t="shared" si="2"/>
        <v/>
      </c>
      <c r="R46" s="134" t="str">
        <f t="shared" si="6"/>
        <v/>
      </c>
      <c r="S46" s="131"/>
      <c r="T46" s="135"/>
      <c r="U46" s="136"/>
      <c r="V46" s="137"/>
    </row>
    <row r="47" spans="1:22" x14ac:dyDescent="0.3">
      <c r="A47" s="129"/>
      <c r="B47" s="130"/>
      <c r="C47" s="132"/>
      <c r="D47" s="132"/>
      <c r="E47" s="132"/>
      <c r="F47" s="131"/>
      <c r="G47" s="131"/>
      <c r="H47" s="132"/>
      <c r="I47" s="132"/>
      <c r="J47" s="133" t="str">
        <f t="shared" si="4"/>
        <v/>
      </c>
      <c r="K47" s="130"/>
      <c r="L47" s="132"/>
      <c r="M47" s="131"/>
      <c r="N47" s="132"/>
      <c r="O47" s="132"/>
      <c r="P47" s="133" t="str">
        <f t="shared" si="5"/>
        <v/>
      </c>
      <c r="Q47" s="133" t="str">
        <f t="shared" si="2"/>
        <v/>
      </c>
      <c r="R47" s="134" t="str">
        <f t="shared" si="6"/>
        <v/>
      </c>
      <c r="S47" s="131"/>
      <c r="T47" s="135"/>
      <c r="U47" s="136"/>
      <c r="V47" s="137"/>
    </row>
    <row r="48" spans="1:22" x14ac:dyDescent="0.3">
      <c r="A48" s="129"/>
      <c r="B48" s="130"/>
      <c r="C48" s="132"/>
      <c r="D48" s="132"/>
      <c r="E48" s="132"/>
      <c r="F48" s="131"/>
      <c r="G48" s="131"/>
      <c r="H48" s="132"/>
      <c r="I48" s="132"/>
      <c r="J48" s="133" t="str">
        <f t="shared" si="4"/>
        <v/>
      </c>
      <c r="K48" s="130"/>
      <c r="L48" s="132"/>
      <c r="M48" s="131"/>
      <c r="N48" s="132"/>
      <c r="O48" s="132"/>
      <c r="P48" s="133" t="str">
        <f t="shared" si="5"/>
        <v/>
      </c>
      <c r="Q48" s="133" t="str">
        <f t="shared" si="2"/>
        <v/>
      </c>
      <c r="R48" s="134" t="str">
        <f t="shared" si="6"/>
        <v/>
      </c>
      <c r="S48" s="131"/>
      <c r="T48" s="135"/>
      <c r="U48" s="136"/>
      <c r="V48" s="137"/>
    </row>
    <row r="49" spans="1:22" x14ac:dyDescent="0.3">
      <c r="A49" s="129"/>
      <c r="B49" s="130"/>
      <c r="C49" s="132"/>
      <c r="D49" s="132"/>
      <c r="E49" s="132"/>
      <c r="F49" s="131"/>
      <c r="G49" s="131"/>
      <c r="H49" s="132"/>
      <c r="I49" s="132"/>
      <c r="J49" s="133" t="str">
        <f t="shared" si="4"/>
        <v/>
      </c>
      <c r="K49" s="130"/>
      <c r="L49" s="132"/>
      <c r="M49" s="131"/>
      <c r="N49" s="132"/>
      <c r="O49" s="132"/>
      <c r="P49" s="133" t="str">
        <f t="shared" si="5"/>
        <v/>
      </c>
      <c r="Q49" s="133" t="str">
        <f t="shared" si="2"/>
        <v/>
      </c>
      <c r="R49" s="134" t="str">
        <f t="shared" si="6"/>
        <v/>
      </c>
      <c r="S49" s="131"/>
      <c r="T49" s="135"/>
      <c r="U49" s="136"/>
      <c r="V49" s="137"/>
    </row>
    <row r="50" spans="1:22" x14ac:dyDescent="0.3">
      <c r="A50" s="129"/>
      <c r="B50" s="130"/>
      <c r="C50" s="132"/>
      <c r="D50" s="132"/>
      <c r="E50" s="132"/>
      <c r="F50" s="131"/>
      <c r="G50" s="131"/>
      <c r="H50" s="132"/>
      <c r="I50" s="132"/>
      <c r="J50" s="133" t="str">
        <f t="shared" si="4"/>
        <v/>
      </c>
      <c r="K50" s="130"/>
      <c r="L50" s="132"/>
      <c r="M50" s="131"/>
      <c r="N50" s="132"/>
      <c r="O50" s="132"/>
      <c r="P50" s="133" t="str">
        <f t="shared" si="5"/>
        <v/>
      </c>
      <c r="Q50" s="133" t="str">
        <f t="shared" si="2"/>
        <v/>
      </c>
      <c r="R50" s="134" t="str">
        <f t="shared" si="6"/>
        <v/>
      </c>
      <c r="S50" s="131"/>
      <c r="T50" s="135"/>
      <c r="U50" s="136"/>
      <c r="V50" s="137"/>
    </row>
    <row r="51" spans="1:22" x14ac:dyDescent="0.3">
      <c r="A51" s="129"/>
      <c r="B51" s="130"/>
      <c r="C51" s="132"/>
      <c r="D51" s="132"/>
      <c r="E51" s="132"/>
      <c r="F51" s="131"/>
      <c r="G51" s="131"/>
      <c r="H51" s="132"/>
      <c r="I51" s="132"/>
      <c r="J51" s="133" t="str">
        <f t="shared" si="4"/>
        <v/>
      </c>
      <c r="K51" s="130"/>
      <c r="L51" s="132"/>
      <c r="M51" s="131"/>
      <c r="N51" s="132"/>
      <c r="O51" s="132"/>
      <c r="P51" s="133" t="str">
        <f t="shared" si="5"/>
        <v/>
      </c>
      <c r="Q51" s="133" t="str">
        <f t="shared" si="2"/>
        <v/>
      </c>
      <c r="R51" s="134" t="str">
        <f t="shared" si="6"/>
        <v/>
      </c>
      <c r="S51" s="131"/>
      <c r="T51" s="135"/>
      <c r="U51" s="136"/>
      <c r="V51" s="137"/>
    </row>
    <row r="52" spans="1:22" x14ac:dyDescent="0.3">
      <c r="A52" s="129"/>
      <c r="B52" s="130"/>
      <c r="C52" s="132"/>
      <c r="D52" s="132"/>
      <c r="E52" s="132"/>
      <c r="F52" s="131"/>
      <c r="G52" s="131"/>
      <c r="H52" s="132"/>
      <c r="I52" s="132"/>
      <c r="J52" s="133" t="str">
        <f t="shared" si="4"/>
        <v/>
      </c>
      <c r="K52" s="130"/>
      <c r="L52" s="132"/>
      <c r="M52" s="131"/>
      <c r="N52" s="132"/>
      <c r="O52" s="132"/>
      <c r="P52" s="133" t="str">
        <f t="shared" si="5"/>
        <v/>
      </c>
      <c r="Q52" s="133" t="str">
        <f t="shared" si="2"/>
        <v/>
      </c>
      <c r="R52" s="134" t="str">
        <f t="shared" si="6"/>
        <v/>
      </c>
      <c r="S52" s="131"/>
      <c r="T52" s="135"/>
      <c r="U52" s="136"/>
      <c r="V52" s="137"/>
    </row>
    <row r="53" spans="1:22" x14ac:dyDescent="0.3">
      <c r="A53" s="129"/>
      <c r="B53" s="130"/>
      <c r="C53" s="132"/>
      <c r="D53" s="132"/>
      <c r="E53" s="132"/>
      <c r="F53" s="131"/>
      <c r="G53" s="131"/>
      <c r="H53" s="132"/>
      <c r="I53" s="132"/>
      <c r="J53" s="133" t="str">
        <f t="shared" si="4"/>
        <v/>
      </c>
      <c r="K53" s="130"/>
      <c r="L53" s="132"/>
      <c r="M53" s="131"/>
      <c r="N53" s="132"/>
      <c r="O53" s="132"/>
      <c r="P53" s="133" t="str">
        <f t="shared" si="5"/>
        <v/>
      </c>
      <c r="Q53" s="133" t="str">
        <f t="shared" si="2"/>
        <v/>
      </c>
      <c r="R53" s="134" t="str">
        <f t="shared" si="6"/>
        <v/>
      </c>
      <c r="S53" s="131"/>
      <c r="T53" s="135"/>
      <c r="U53" s="136"/>
      <c r="V53" s="137"/>
    </row>
    <row r="54" spans="1:22" x14ac:dyDescent="0.3">
      <c r="A54" s="129"/>
      <c r="B54" s="130"/>
      <c r="C54" s="132"/>
      <c r="D54" s="132"/>
      <c r="E54" s="132"/>
      <c r="F54" s="131"/>
      <c r="G54" s="131"/>
      <c r="H54" s="132"/>
      <c r="I54" s="132"/>
      <c r="J54" s="133" t="str">
        <f t="shared" si="4"/>
        <v/>
      </c>
      <c r="K54" s="130"/>
      <c r="L54" s="132"/>
      <c r="M54" s="131"/>
      <c r="N54" s="132"/>
      <c r="O54" s="132"/>
      <c r="P54" s="133" t="str">
        <f t="shared" si="5"/>
        <v/>
      </c>
      <c r="Q54" s="133" t="str">
        <f t="shared" si="2"/>
        <v/>
      </c>
      <c r="R54" s="134" t="str">
        <f t="shared" si="6"/>
        <v/>
      </c>
      <c r="S54" s="131"/>
      <c r="T54" s="135"/>
      <c r="U54" s="136"/>
      <c r="V54" s="137"/>
    </row>
    <row r="55" spans="1:22" x14ac:dyDescent="0.3">
      <c r="A55" s="129"/>
      <c r="B55" s="130"/>
      <c r="C55" s="132"/>
      <c r="D55" s="132"/>
      <c r="E55" s="132"/>
      <c r="F55" s="131"/>
      <c r="G55" s="131"/>
      <c r="H55" s="132"/>
      <c r="I55" s="132"/>
      <c r="J55" s="133" t="str">
        <f t="shared" si="4"/>
        <v/>
      </c>
      <c r="K55" s="130"/>
      <c r="L55" s="132"/>
      <c r="M55" s="131"/>
      <c r="N55" s="132"/>
      <c r="O55" s="132"/>
      <c r="P55" s="133" t="str">
        <f t="shared" si="5"/>
        <v/>
      </c>
      <c r="Q55" s="133" t="str">
        <f t="shared" si="2"/>
        <v/>
      </c>
      <c r="R55" s="134" t="str">
        <f t="shared" si="6"/>
        <v/>
      </c>
      <c r="S55" s="131"/>
      <c r="T55" s="135"/>
      <c r="U55" s="136"/>
      <c r="V55" s="137"/>
    </row>
    <row r="56" spans="1:22" x14ac:dyDescent="0.3">
      <c r="A56" s="129"/>
      <c r="B56" s="130"/>
      <c r="C56" s="132"/>
      <c r="D56" s="132"/>
      <c r="E56" s="132"/>
      <c r="F56" s="131"/>
      <c r="G56" s="131"/>
      <c r="H56" s="132"/>
      <c r="I56" s="132"/>
      <c r="J56" s="133" t="str">
        <f t="shared" si="4"/>
        <v/>
      </c>
      <c r="K56" s="130"/>
      <c r="L56" s="132"/>
      <c r="M56" s="131"/>
      <c r="N56" s="132"/>
      <c r="O56" s="132"/>
      <c r="P56" s="133" t="str">
        <f t="shared" si="5"/>
        <v/>
      </c>
      <c r="Q56" s="133" t="str">
        <f t="shared" si="2"/>
        <v/>
      </c>
      <c r="R56" s="134" t="str">
        <f t="shared" si="6"/>
        <v/>
      </c>
      <c r="S56" s="131"/>
      <c r="T56" s="135"/>
      <c r="U56" s="136"/>
      <c r="V56" s="137"/>
    </row>
    <row r="57" spans="1:22" x14ac:dyDescent="0.3">
      <c r="A57" s="129"/>
      <c r="B57" s="130"/>
      <c r="C57" s="132"/>
      <c r="D57" s="132"/>
      <c r="E57" s="132"/>
      <c r="F57" s="131"/>
      <c r="G57" s="131"/>
      <c r="H57" s="132"/>
      <c r="I57" s="132"/>
      <c r="J57" s="133" t="str">
        <f t="shared" si="4"/>
        <v/>
      </c>
      <c r="K57" s="130"/>
      <c r="L57" s="132"/>
      <c r="M57" s="131"/>
      <c r="N57" s="132"/>
      <c r="O57" s="132"/>
      <c r="P57" s="133" t="str">
        <f t="shared" si="5"/>
        <v/>
      </c>
      <c r="Q57" s="133" t="str">
        <f t="shared" si="2"/>
        <v/>
      </c>
      <c r="R57" s="134" t="str">
        <f t="shared" si="6"/>
        <v/>
      </c>
      <c r="S57" s="131"/>
      <c r="T57" s="135"/>
      <c r="U57" s="136"/>
      <c r="V57" s="137"/>
    </row>
    <row r="58" spans="1:22" x14ac:dyDescent="0.3">
      <c r="A58" s="129"/>
      <c r="B58" s="130"/>
      <c r="C58" s="132"/>
      <c r="D58" s="132"/>
      <c r="E58" s="132"/>
      <c r="F58" s="131"/>
      <c r="G58" s="131"/>
      <c r="H58" s="132"/>
      <c r="I58" s="132"/>
      <c r="J58" s="133" t="str">
        <f t="shared" si="4"/>
        <v/>
      </c>
      <c r="K58" s="130"/>
      <c r="L58" s="132"/>
      <c r="M58" s="131"/>
      <c r="N58" s="132"/>
      <c r="O58" s="132"/>
      <c r="P58" s="133" t="str">
        <f t="shared" si="5"/>
        <v/>
      </c>
      <c r="Q58" s="133" t="str">
        <f t="shared" si="2"/>
        <v/>
      </c>
      <c r="R58" s="134" t="str">
        <f t="shared" si="6"/>
        <v/>
      </c>
      <c r="S58" s="131"/>
      <c r="T58" s="135"/>
      <c r="U58" s="136"/>
      <c r="V58" s="137"/>
    </row>
    <row r="59" spans="1:22" x14ac:dyDescent="0.3">
      <c r="A59" s="129"/>
      <c r="B59" s="130"/>
      <c r="C59" s="132"/>
      <c r="D59" s="132"/>
      <c r="E59" s="132"/>
      <c r="F59" s="131"/>
      <c r="G59" s="131"/>
      <c r="H59" s="132"/>
      <c r="I59" s="132"/>
      <c r="J59" s="133" t="str">
        <f t="shared" si="4"/>
        <v/>
      </c>
      <c r="K59" s="130"/>
      <c r="L59" s="132"/>
      <c r="M59" s="131"/>
      <c r="N59" s="132"/>
      <c r="O59" s="132"/>
      <c r="P59" s="133" t="str">
        <f t="shared" si="5"/>
        <v/>
      </c>
      <c r="Q59" s="133" t="str">
        <f t="shared" si="2"/>
        <v/>
      </c>
      <c r="R59" s="134" t="str">
        <f t="shared" si="6"/>
        <v/>
      </c>
      <c r="S59" s="131"/>
      <c r="T59" s="135"/>
      <c r="U59" s="136"/>
      <c r="V59" s="137"/>
    </row>
    <row r="60" spans="1:22" x14ac:dyDescent="0.3">
      <c r="A60" s="129"/>
      <c r="B60" s="130"/>
      <c r="C60" s="132"/>
      <c r="D60" s="132"/>
      <c r="E60" s="132"/>
      <c r="F60" s="131"/>
      <c r="G60" s="131"/>
      <c r="H60" s="132"/>
      <c r="I60" s="132"/>
      <c r="J60" s="133" t="str">
        <f t="shared" si="4"/>
        <v/>
      </c>
      <c r="K60" s="130"/>
      <c r="L60" s="132"/>
      <c r="M60" s="131"/>
      <c r="N60" s="132"/>
      <c r="O60" s="132"/>
      <c r="P60" s="133" t="str">
        <f t="shared" si="5"/>
        <v/>
      </c>
      <c r="Q60" s="133" t="str">
        <f t="shared" si="2"/>
        <v/>
      </c>
      <c r="R60" s="134" t="str">
        <f t="shared" si="6"/>
        <v/>
      </c>
      <c r="S60" s="131"/>
      <c r="T60" s="135"/>
      <c r="U60" s="136"/>
      <c r="V60" s="137"/>
    </row>
    <row r="61" spans="1:22" x14ac:dyDescent="0.3">
      <c r="A61" s="129"/>
      <c r="B61" s="130"/>
      <c r="C61" s="132"/>
      <c r="D61" s="132"/>
      <c r="E61" s="132"/>
      <c r="F61" s="131"/>
      <c r="G61" s="131"/>
      <c r="H61" s="132"/>
      <c r="I61" s="132"/>
      <c r="J61" s="133" t="str">
        <f t="shared" si="4"/>
        <v/>
      </c>
      <c r="K61" s="130"/>
      <c r="L61" s="132"/>
      <c r="M61" s="131"/>
      <c r="N61" s="132"/>
      <c r="O61" s="132"/>
      <c r="P61" s="133" t="str">
        <f t="shared" si="5"/>
        <v/>
      </c>
      <c r="Q61" s="133" t="str">
        <f t="shared" si="2"/>
        <v/>
      </c>
      <c r="R61" s="134" t="str">
        <f t="shared" si="6"/>
        <v/>
      </c>
      <c r="S61" s="131"/>
      <c r="T61" s="135"/>
      <c r="U61" s="136"/>
      <c r="V61" s="137"/>
    </row>
    <row r="62" spans="1:22" x14ac:dyDescent="0.3">
      <c r="A62" s="129"/>
      <c r="B62" s="130"/>
      <c r="C62" s="132"/>
      <c r="D62" s="132"/>
      <c r="E62" s="132"/>
      <c r="F62" s="131"/>
      <c r="G62" s="131"/>
      <c r="H62" s="132"/>
      <c r="I62" s="132"/>
      <c r="J62" s="133" t="str">
        <f t="shared" si="4"/>
        <v/>
      </c>
      <c r="K62" s="130"/>
      <c r="L62" s="132"/>
      <c r="M62" s="131"/>
      <c r="N62" s="132"/>
      <c r="O62" s="132"/>
      <c r="P62" s="133" t="str">
        <f t="shared" si="5"/>
        <v/>
      </c>
      <c r="Q62" s="133" t="str">
        <f t="shared" si="2"/>
        <v/>
      </c>
      <c r="R62" s="134" t="str">
        <f t="shared" si="6"/>
        <v/>
      </c>
      <c r="S62" s="131"/>
      <c r="T62" s="135"/>
      <c r="U62" s="136"/>
      <c r="V62" s="137"/>
    </row>
    <row r="63" spans="1:22" x14ac:dyDescent="0.3">
      <c r="A63" s="129"/>
      <c r="B63" s="130"/>
      <c r="C63" s="132"/>
      <c r="D63" s="132"/>
      <c r="E63" s="132"/>
      <c r="F63" s="131"/>
      <c r="G63" s="131"/>
      <c r="H63" s="132"/>
      <c r="I63" s="132"/>
      <c r="J63" s="133" t="str">
        <f t="shared" si="4"/>
        <v/>
      </c>
      <c r="K63" s="130"/>
      <c r="L63" s="132"/>
      <c r="M63" s="131"/>
      <c r="N63" s="132"/>
      <c r="O63" s="132"/>
      <c r="P63" s="133" t="str">
        <f t="shared" si="5"/>
        <v/>
      </c>
      <c r="Q63" s="133" t="str">
        <f t="shared" si="2"/>
        <v/>
      </c>
      <c r="R63" s="134" t="str">
        <f t="shared" si="6"/>
        <v/>
      </c>
      <c r="S63" s="131"/>
      <c r="T63" s="135"/>
      <c r="U63" s="136"/>
      <c r="V63" s="137"/>
    </row>
    <row r="64" spans="1:22" x14ac:dyDescent="0.3">
      <c r="A64" s="129"/>
      <c r="B64" s="130"/>
      <c r="C64" s="132"/>
      <c r="D64" s="132"/>
      <c r="E64" s="132"/>
      <c r="F64" s="131"/>
      <c r="G64" s="131"/>
      <c r="H64" s="132"/>
      <c r="I64" s="132"/>
      <c r="J64" s="133" t="str">
        <f t="shared" si="4"/>
        <v/>
      </c>
      <c r="K64" s="130"/>
      <c r="L64" s="132"/>
      <c r="M64" s="131"/>
      <c r="N64" s="132"/>
      <c r="O64" s="132"/>
      <c r="P64" s="133" t="str">
        <f t="shared" si="5"/>
        <v/>
      </c>
      <c r="Q64" s="133" t="str">
        <f t="shared" si="2"/>
        <v/>
      </c>
      <c r="R64" s="134" t="str">
        <f t="shared" si="6"/>
        <v/>
      </c>
      <c r="S64" s="131"/>
      <c r="T64" s="135"/>
      <c r="U64" s="136"/>
      <c r="V64" s="137"/>
    </row>
    <row r="65" spans="1:22" x14ac:dyDescent="0.3">
      <c r="A65" s="129"/>
      <c r="B65" s="130"/>
      <c r="C65" s="132"/>
      <c r="D65" s="132"/>
      <c r="E65" s="132"/>
      <c r="F65" s="131"/>
      <c r="G65" s="131"/>
      <c r="H65" s="132"/>
      <c r="I65" s="132"/>
      <c r="J65" s="133" t="str">
        <f t="shared" si="4"/>
        <v/>
      </c>
      <c r="K65" s="130"/>
      <c r="L65" s="132"/>
      <c r="M65" s="131"/>
      <c r="N65" s="132"/>
      <c r="O65" s="132"/>
      <c r="P65" s="133" t="str">
        <f t="shared" si="5"/>
        <v/>
      </c>
      <c r="Q65" s="133" t="str">
        <f t="shared" si="2"/>
        <v/>
      </c>
      <c r="R65" s="134" t="str">
        <f t="shared" si="6"/>
        <v/>
      </c>
      <c r="S65" s="131"/>
      <c r="T65" s="135"/>
      <c r="U65" s="136"/>
      <c r="V65" s="137"/>
    </row>
    <row r="66" spans="1:22" x14ac:dyDescent="0.3">
      <c r="A66" s="129"/>
      <c r="B66" s="130"/>
      <c r="C66" s="132"/>
      <c r="D66" s="132"/>
      <c r="E66" s="132"/>
      <c r="F66" s="131"/>
      <c r="G66" s="131"/>
      <c r="H66" s="132"/>
      <c r="I66" s="132"/>
      <c r="J66" s="133" t="str">
        <f t="shared" si="4"/>
        <v/>
      </c>
      <c r="K66" s="130"/>
      <c r="L66" s="132"/>
      <c r="M66" s="131"/>
      <c r="N66" s="132"/>
      <c r="O66" s="132"/>
      <c r="P66" s="133" t="str">
        <f t="shared" si="5"/>
        <v/>
      </c>
      <c r="Q66" s="133" t="str">
        <f t="shared" si="2"/>
        <v/>
      </c>
      <c r="R66" s="134" t="str">
        <f t="shared" si="6"/>
        <v/>
      </c>
      <c r="S66" s="131"/>
      <c r="T66" s="135"/>
      <c r="U66" s="136"/>
      <c r="V66" s="137"/>
    </row>
    <row r="67" spans="1:22" x14ac:dyDescent="0.3">
      <c r="A67" s="129"/>
      <c r="B67" s="130"/>
      <c r="C67" s="132"/>
      <c r="D67" s="132"/>
      <c r="E67" s="132"/>
      <c r="F67" s="131"/>
      <c r="G67" s="131"/>
      <c r="H67" s="132"/>
      <c r="I67" s="132"/>
      <c r="J67" s="133" t="str">
        <f t="shared" si="4"/>
        <v/>
      </c>
      <c r="K67" s="130"/>
      <c r="L67" s="132"/>
      <c r="M67" s="131"/>
      <c r="N67" s="132"/>
      <c r="O67" s="132"/>
      <c r="P67" s="133" t="str">
        <f t="shared" si="5"/>
        <v/>
      </c>
      <c r="Q67" s="133" t="str">
        <f t="shared" si="2"/>
        <v/>
      </c>
      <c r="R67" s="134" t="str">
        <f t="shared" si="6"/>
        <v/>
      </c>
      <c r="S67" s="131"/>
      <c r="T67" s="135"/>
      <c r="U67" s="136"/>
      <c r="V67" s="137"/>
    </row>
    <row r="68" spans="1:22" x14ac:dyDescent="0.3">
      <c r="A68" s="129"/>
      <c r="B68" s="130"/>
      <c r="C68" s="132"/>
      <c r="D68" s="132"/>
      <c r="E68" s="132"/>
      <c r="F68" s="131"/>
      <c r="G68" s="131"/>
      <c r="H68" s="132"/>
      <c r="I68" s="132"/>
      <c r="J68" s="133" t="str">
        <f t="shared" si="4"/>
        <v/>
      </c>
      <c r="K68" s="130"/>
      <c r="L68" s="132"/>
      <c r="M68" s="131"/>
      <c r="N68" s="132"/>
      <c r="O68" s="132"/>
      <c r="P68" s="133" t="str">
        <f t="shared" si="5"/>
        <v/>
      </c>
      <c r="Q68" s="133" t="str">
        <f t="shared" si="2"/>
        <v/>
      </c>
      <c r="R68" s="134" t="str">
        <f t="shared" si="6"/>
        <v/>
      </c>
      <c r="S68" s="131"/>
      <c r="T68" s="135"/>
      <c r="U68" s="136"/>
      <c r="V68" s="137"/>
    </row>
    <row r="69" spans="1:22" x14ac:dyDescent="0.3">
      <c r="A69" s="129"/>
      <c r="B69" s="130"/>
      <c r="C69" s="132"/>
      <c r="D69" s="132"/>
      <c r="E69" s="132"/>
      <c r="F69" s="131"/>
      <c r="G69" s="131"/>
      <c r="H69" s="132"/>
      <c r="I69" s="132"/>
      <c r="J69" s="133" t="str">
        <f t="shared" si="4"/>
        <v/>
      </c>
      <c r="K69" s="130"/>
      <c r="L69" s="132"/>
      <c r="M69" s="131"/>
      <c r="N69" s="132"/>
      <c r="O69" s="132"/>
      <c r="P69" s="133" t="str">
        <f t="shared" si="5"/>
        <v/>
      </c>
      <c r="Q69" s="133" t="str">
        <f t="shared" si="2"/>
        <v/>
      </c>
      <c r="R69" s="134" t="str">
        <f t="shared" si="6"/>
        <v/>
      </c>
      <c r="S69" s="131"/>
      <c r="T69" s="135"/>
      <c r="U69" s="136"/>
      <c r="V69" s="137"/>
    </row>
    <row r="70" spans="1:22" x14ac:dyDescent="0.3">
      <c r="A70" s="129"/>
      <c r="B70" s="130"/>
      <c r="C70" s="132"/>
      <c r="D70" s="132"/>
      <c r="E70" s="132"/>
      <c r="F70" s="131"/>
      <c r="G70" s="131"/>
      <c r="H70" s="132"/>
      <c r="I70" s="132"/>
      <c r="J70" s="133" t="str">
        <f t="shared" si="4"/>
        <v/>
      </c>
      <c r="K70" s="130"/>
      <c r="L70" s="132"/>
      <c r="M70" s="131"/>
      <c r="N70" s="132"/>
      <c r="O70" s="132"/>
      <c r="P70" s="133" t="str">
        <f t="shared" si="5"/>
        <v/>
      </c>
      <c r="Q70" s="133" t="str">
        <f t="shared" si="2"/>
        <v/>
      </c>
      <c r="R70" s="134" t="str">
        <f t="shared" si="6"/>
        <v/>
      </c>
      <c r="S70" s="131"/>
      <c r="T70" s="135"/>
      <c r="U70" s="136"/>
      <c r="V70" s="137"/>
    </row>
    <row r="71" spans="1:22" x14ac:dyDescent="0.3">
      <c r="A71" s="129"/>
      <c r="B71" s="130"/>
      <c r="C71" s="132"/>
      <c r="D71" s="132"/>
      <c r="E71" s="132"/>
      <c r="F71" s="131"/>
      <c r="G71" s="131"/>
      <c r="H71" s="132"/>
      <c r="I71" s="132"/>
      <c r="J71" s="133" t="str">
        <f t="shared" si="4"/>
        <v/>
      </c>
      <c r="K71" s="130"/>
      <c r="L71" s="132"/>
      <c r="M71" s="131"/>
      <c r="N71" s="132"/>
      <c r="O71" s="132"/>
      <c r="P71" s="133" t="str">
        <f t="shared" si="5"/>
        <v/>
      </c>
      <c r="Q71" s="133" t="str">
        <f t="shared" si="2"/>
        <v/>
      </c>
      <c r="R71" s="134" t="str">
        <f t="shared" si="6"/>
        <v/>
      </c>
      <c r="S71" s="131"/>
      <c r="T71" s="135"/>
      <c r="U71" s="136"/>
      <c r="V71" s="137"/>
    </row>
    <row r="72" spans="1:22" x14ac:dyDescent="0.3">
      <c r="A72" s="129"/>
      <c r="B72" s="130"/>
      <c r="C72" s="132"/>
      <c r="D72" s="132"/>
      <c r="E72" s="132"/>
      <c r="F72" s="131"/>
      <c r="G72" s="131"/>
      <c r="H72" s="132"/>
      <c r="I72" s="132"/>
      <c r="J72" s="133" t="str">
        <f t="shared" si="4"/>
        <v/>
      </c>
      <c r="K72" s="130"/>
      <c r="L72" s="132"/>
      <c r="M72" s="131"/>
      <c r="N72" s="132"/>
      <c r="O72" s="132"/>
      <c r="P72" s="133" t="str">
        <f t="shared" si="5"/>
        <v/>
      </c>
      <c r="Q72" s="133" t="str">
        <f t="shared" si="2"/>
        <v/>
      </c>
      <c r="R72" s="134" t="str">
        <f t="shared" si="6"/>
        <v/>
      </c>
      <c r="S72" s="131"/>
      <c r="T72" s="135"/>
      <c r="U72" s="136"/>
      <c r="V72" s="137"/>
    </row>
    <row r="73" spans="1:22" x14ac:dyDescent="0.3">
      <c r="A73" s="129"/>
      <c r="B73" s="130"/>
      <c r="C73" s="132"/>
      <c r="D73" s="132"/>
      <c r="E73" s="132"/>
      <c r="F73" s="131"/>
      <c r="G73" s="131"/>
      <c r="H73" s="132"/>
      <c r="I73" s="132"/>
      <c r="J73" s="133" t="str">
        <f t="shared" si="4"/>
        <v/>
      </c>
      <c r="K73" s="130"/>
      <c r="L73" s="132"/>
      <c r="M73" s="131"/>
      <c r="N73" s="132"/>
      <c r="O73" s="132"/>
      <c r="P73" s="133" t="str">
        <f t="shared" si="5"/>
        <v/>
      </c>
      <c r="Q73" s="133" t="str">
        <f t="shared" si="2"/>
        <v/>
      </c>
      <c r="R73" s="134" t="str">
        <f t="shared" si="6"/>
        <v/>
      </c>
      <c r="S73" s="131"/>
      <c r="T73" s="135"/>
      <c r="U73" s="136"/>
      <c r="V73" s="137"/>
    </row>
    <row r="74" spans="1:22" x14ac:dyDescent="0.3">
      <c r="A74" s="129"/>
      <c r="B74" s="130"/>
      <c r="C74" s="132"/>
      <c r="D74" s="132"/>
      <c r="E74" s="132"/>
      <c r="F74" s="131"/>
      <c r="G74" s="131"/>
      <c r="H74" s="132"/>
      <c r="I74" s="132"/>
      <c r="J74" s="133" t="str">
        <f t="shared" si="4"/>
        <v/>
      </c>
      <c r="K74" s="130"/>
      <c r="L74" s="132"/>
      <c r="M74" s="131"/>
      <c r="N74" s="132"/>
      <c r="O74" s="132"/>
      <c r="P74" s="133" t="str">
        <f t="shared" si="5"/>
        <v/>
      </c>
      <c r="Q74" s="133" t="str">
        <f t="shared" si="2"/>
        <v/>
      </c>
      <c r="R74" s="134" t="str">
        <f t="shared" si="6"/>
        <v/>
      </c>
      <c r="S74" s="131"/>
      <c r="T74" s="135"/>
      <c r="U74" s="136"/>
      <c r="V74" s="137"/>
    </row>
    <row r="75" spans="1:22" x14ac:dyDescent="0.3">
      <c r="A75" s="129"/>
      <c r="B75" s="130"/>
      <c r="C75" s="132"/>
      <c r="D75" s="132"/>
      <c r="E75" s="132"/>
      <c r="F75" s="131"/>
      <c r="G75" s="131"/>
      <c r="H75" s="132"/>
      <c r="I75" s="132"/>
      <c r="J75" s="133" t="str">
        <f t="shared" ref="J75:J138" si="7">IF(AND(H75="Rare",I75="Insignificant"),"Minor", IF(AND(H75="Unlikely",I75="Insignificant"), "Minor", IF(AND(H75="Possible",I75="Insignificant"), "Minor", IF(AND(H75="Likely",I75="Insignificant"), "Moderate", IF(AND(H75="Almost Certain",I75="Insignificant"), "Major", IF(AND(H75="Rare",I75="Minor"), "Minor", IF(AND(H75="Unlikely",I75="Minor"), "Minor", IF(AND(H75="Possible",I75="Minor"), "Moderate", IF(AND(H75="Likely",I75="Minor"), "Major", IF(AND(H75="Almost Certain",I75="Minor"), "Major", IF(AND(H75="Rare",I75="Moderate"), "Minor", IF(AND(H75="Unlikely",I75="Moderate"), "Moderate", IF(AND(H75="Possible",I75="Moderate"), "Major", IF(AND(H75="Likely",I75="Moderate"), "Major", IF(AND(H75="Almost Certain",I75="Moderate"), "Severe", IF(AND(H75="Rare",I75="Major"), "Moderate", IF(AND(H75="Unlikely",I75="Major"), "Major", IF(AND(H75="Possible",I75="Major"), "Major", IF(AND(H75="Likely",I75="Major"), "Severe", IF(AND(H75="Almost Certain",I75="Major"), "Severe", IF(AND(H75="Rare",I75="Severe"), "Major", IF(AND(H75="Unlikely",I75="Severe"), "Major", IF(AND(H75="Possible",I75="Severe"), "Severe", IF(AND(H75="Likely",I75="Severe"), "Severe", IF(AND(H75="Almost Certain",I75="Severe"), "Severe", "")))))))))))))))))))))))))</f>
        <v/>
      </c>
      <c r="K75" s="130"/>
      <c r="L75" s="132"/>
      <c r="M75" s="131"/>
      <c r="N75" s="132"/>
      <c r="O75" s="132"/>
      <c r="P75" s="133" t="str">
        <f t="shared" ref="P75:P138" si="8">IF(AND(N75="Rare",O75="Insignificant"),"Minor", IF(AND(N75="Unlikely",O75="Insignificant"), "Minor", IF(AND(N75="Possible",O75="Insignificant"), "Minor", IF(AND(N75="Likely",O75="Insignificant"), "Moderate", IF(AND(N75="Almost Certain",O75="Insignificant"), "Major", IF(AND(N75="Rare",O75="Minor"), "Minor", IF(AND(N75="Unlikely",O75="Minor"), "Minor", IF(AND(N75="Possible",O75="Minor"), "Moderate", IF(AND(N75="Likely",O75="Minor"), "Major", IF(AND(N75="Almost Certain",O75="Minor"), "Major", IF(AND(N75="Rare",O75="Moderate"), "Minor", IF(AND(N75="Unlikely",O75="Moderate"), "Moderate", IF(AND(N75="Possible",O75="Moderate"), "Major", IF(AND(N75="Likely",O75="Moderate"), "Major", IF(AND(N75="Almost Certain",O75="Moderate"), "Severe", IF(AND(N75="Rare",O75="Major"), "Moderate", IF(AND(N75="Unlikely",O75="Major"), "Major", IF(AND(N75="Possible",O75="Major"), "Major", IF(AND(N75="Likely",O75="Major"), "Severe", IF(AND(N75="Almost Certain",O75="Major"), "Severe", IF(AND(N75="Rare",O75="Severe"), "Major", IF(AND(N75="Unlikely",O75="Severe"), "Major", IF(AND(N75="Possible",O75="Severe"), "Severe", IF(AND(N75="Likely",O75="Severe"), "Severe", IF(AND(N75="Almost Certain",O75="Severe"), "Severe", "")))))))))))))))))))))))))</f>
        <v/>
      </c>
      <c r="Q75" s="133" t="str">
        <f t="shared" ref="Q75:Q138" si="9">IF(AND($J75="Minor", $P75="Minor"), "Passed", IF(AND($J75="Moderate", OR($P75="Moderate", $P75="Minor")), "Passed", IF(AND($J75="Major", OR($P75="Major", $P75="Moderate", $P75="Minor")), "Passed", IF(AND($J75="Severe", OR($P75="Severe", $P75="Major", $P75="Moderate", $P75="Minor")), "Passed", IF($P75="", "", "Error")))))</f>
        <v/>
      </c>
      <c r="R75" s="134" t="str">
        <f t="shared" ref="R75:R138" si="10">IF(OR(D75="", P75=""), "", IF(AND(D75="Reputational",P75="severe"),"No",IF(AND(D75="Safeguarding",OR(P75="Moderate",P75="Major",P75="Severe")),"No",IF(AND(D75="Operational",OR(P75="Major",P75="Severe")),"No",IF(AND(D75="Fiduciary",OR(P75="Major",P75="Severe")),"No","Yes")))))</f>
        <v/>
      </c>
      <c r="S75" s="131"/>
      <c r="T75" s="135"/>
      <c r="U75" s="136"/>
      <c r="V75" s="137"/>
    </row>
    <row r="76" spans="1:22" x14ac:dyDescent="0.3">
      <c r="A76" s="129"/>
      <c r="B76" s="130"/>
      <c r="C76" s="132"/>
      <c r="D76" s="132"/>
      <c r="E76" s="132"/>
      <c r="F76" s="131"/>
      <c r="G76" s="131"/>
      <c r="H76" s="132"/>
      <c r="I76" s="132"/>
      <c r="J76" s="133" t="str">
        <f t="shared" si="7"/>
        <v/>
      </c>
      <c r="K76" s="130"/>
      <c r="L76" s="132"/>
      <c r="M76" s="131"/>
      <c r="N76" s="132"/>
      <c r="O76" s="132"/>
      <c r="P76" s="133" t="str">
        <f t="shared" si="8"/>
        <v/>
      </c>
      <c r="Q76" s="133" t="str">
        <f t="shared" si="9"/>
        <v/>
      </c>
      <c r="R76" s="134" t="str">
        <f t="shared" si="10"/>
        <v/>
      </c>
      <c r="S76" s="131"/>
      <c r="T76" s="135"/>
      <c r="U76" s="136"/>
      <c r="V76" s="137"/>
    </row>
    <row r="77" spans="1:22" x14ac:dyDescent="0.3">
      <c r="A77" s="129"/>
      <c r="B77" s="130"/>
      <c r="C77" s="132"/>
      <c r="D77" s="132"/>
      <c r="E77" s="132"/>
      <c r="F77" s="131"/>
      <c r="G77" s="131"/>
      <c r="H77" s="132"/>
      <c r="I77" s="132"/>
      <c r="J77" s="133" t="str">
        <f t="shared" si="7"/>
        <v/>
      </c>
      <c r="K77" s="130"/>
      <c r="L77" s="132"/>
      <c r="M77" s="131"/>
      <c r="N77" s="132"/>
      <c r="O77" s="132"/>
      <c r="P77" s="133" t="str">
        <f t="shared" si="8"/>
        <v/>
      </c>
      <c r="Q77" s="133" t="str">
        <f t="shared" si="9"/>
        <v/>
      </c>
      <c r="R77" s="134" t="str">
        <f t="shared" si="10"/>
        <v/>
      </c>
      <c r="S77" s="131"/>
      <c r="T77" s="135"/>
      <c r="U77" s="136"/>
      <c r="V77" s="137"/>
    </row>
    <row r="78" spans="1:22" x14ac:dyDescent="0.3">
      <c r="A78" s="129"/>
      <c r="B78" s="130"/>
      <c r="C78" s="132"/>
      <c r="D78" s="132"/>
      <c r="E78" s="132"/>
      <c r="F78" s="131"/>
      <c r="G78" s="131"/>
      <c r="H78" s="132"/>
      <c r="I78" s="132"/>
      <c r="J78" s="133" t="str">
        <f t="shared" si="7"/>
        <v/>
      </c>
      <c r="K78" s="130"/>
      <c r="L78" s="132"/>
      <c r="M78" s="131"/>
      <c r="N78" s="132"/>
      <c r="O78" s="132"/>
      <c r="P78" s="133" t="str">
        <f t="shared" si="8"/>
        <v/>
      </c>
      <c r="Q78" s="133" t="str">
        <f t="shared" si="9"/>
        <v/>
      </c>
      <c r="R78" s="134" t="str">
        <f t="shared" si="10"/>
        <v/>
      </c>
      <c r="S78" s="131"/>
      <c r="T78" s="135"/>
      <c r="U78" s="136"/>
      <c r="V78" s="137"/>
    </row>
    <row r="79" spans="1:22" x14ac:dyDescent="0.3">
      <c r="A79" s="129"/>
      <c r="B79" s="130"/>
      <c r="C79" s="132"/>
      <c r="D79" s="132"/>
      <c r="E79" s="132"/>
      <c r="F79" s="131"/>
      <c r="G79" s="131"/>
      <c r="H79" s="132"/>
      <c r="I79" s="132"/>
      <c r="J79" s="133" t="str">
        <f t="shared" si="7"/>
        <v/>
      </c>
      <c r="K79" s="130"/>
      <c r="L79" s="132"/>
      <c r="M79" s="131"/>
      <c r="N79" s="132"/>
      <c r="O79" s="132"/>
      <c r="P79" s="133" t="str">
        <f t="shared" si="8"/>
        <v/>
      </c>
      <c r="Q79" s="133" t="str">
        <f t="shared" si="9"/>
        <v/>
      </c>
      <c r="R79" s="134" t="str">
        <f t="shared" si="10"/>
        <v/>
      </c>
      <c r="S79" s="131"/>
      <c r="T79" s="135"/>
      <c r="U79" s="136"/>
      <c r="V79" s="137"/>
    </row>
    <row r="80" spans="1:22" x14ac:dyDescent="0.3">
      <c r="A80" s="129"/>
      <c r="B80" s="130"/>
      <c r="C80" s="132"/>
      <c r="D80" s="132"/>
      <c r="E80" s="132"/>
      <c r="F80" s="131"/>
      <c r="G80" s="131"/>
      <c r="H80" s="132"/>
      <c r="I80" s="132"/>
      <c r="J80" s="133" t="str">
        <f t="shared" si="7"/>
        <v/>
      </c>
      <c r="K80" s="130"/>
      <c r="L80" s="132"/>
      <c r="M80" s="131"/>
      <c r="N80" s="132"/>
      <c r="O80" s="132"/>
      <c r="P80" s="133" t="str">
        <f t="shared" si="8"/>
        <v/>
      </c>
      <c r="Q80" s="133" t="str">
        <f t="shared" si="9"/>
        <v/>
      </c>
      <c r="R80" s="134" t="str">
        <f t="shared" si="10"/>
        <v/>
      </c>
      <c r="S80" s="131"/>
      <c r="T80" s="135"/>
      <c r="U80" s="136"/>
      <c r="V80" s="137"/>
    </row>
    <row r="81" spans="1:22" x14ac:dyDescent="0.3">
      <c r="A81" s="129"/>
      <c r="B81" s="130"/>
      <c r="C81" s="132"/>
      <c r="D81" s="132"/>
      <c r="E81" s="132"/>
      <c r="F81" s="131"/>
      <c r="G81" s="131"/>
      <c r="H81" s="132"/>
      <c r="I81" s="132"/>
      <c r="J81" s="133" t="str">
        <f t="shared" si="7"/>
        <v/>
      </c>
      <c r="K81" s="130"/>
      <c r="L81" s="132"/>
      <c r="M81" s="131"/>
      <c r="N81" s="132"/>
      <c r="O81" s="132"/>
      <c r="P81" s="133" t="str">
        <f t="shared" si="8"/>
        <v/>
      </c>
      <c r="Q81" s="133" t="str">
        <f t="shared" si="9"/>
        <v/>
      </c>
      <c r="R81" s="134" t="str">
        <f t="shared" si="10"/>
        <v/>
      </c>
      <c r="S81" s="131"/>
      <c r="T81" s="135"/>
      <c r="U81" s="136"/>
      <c r="V81" s="137"/>
    </row>
    <row r="82" spans="1:22" x14ac:dyDescent="0.3">
      <c r="A82" s="129"/>
      <c r="B82" s="130"/>
      <c r="C82" s="132"/>
      <c r="D82" s="132"/>
      <c r="E82" s="132"/>
      <c r="F82" s="131"/>
      <c r="G82" s="131"/>
      <c r="H82" s="132"/>
      <c r="I82" s="132"/>
      <c r="J82" s="133" t="str">
        <f t="shared" si="7"/>
        <v/>
      </c>
      <c r="K82" s="130"/>
      <c r="L82" s="132"/>
      <c r="M82" s="131"/>
      <c r="N82" s="132"/>
      <c r="O82" s="132"/>
      <c r="P82" s="133" t="str">
        <f t="shared" si="8"/>
        <v/>
      </c>
      <c r="Q82" s="133" t="str">
        <f t="shared" si="9"/>
        <v/>
      </c>
      <c r="R82" s="134" t="str">
        <f t="shared" si="10"/>
        <v/>
      </c>
      <c r="S82" s="131"/>
      <c r="T82" s="135"/>
      <c r="U82" s="136"/>
      <c r="V82" s="137"/>
    </row>
    <row r="83" spans="1:22" x14ac:dyDescent="0.3">
      <c r="A83" s="129"/>
      <c r="B83" s="130"/>
      <c r="C83" s="132"/>
      <c r="D83" s="132"/>
      <c r="E83" s="132"/>
      <c r="F83" s="131"/>
      <c r="G83" s="131"/>
      <c r="H83" s="132"/>
      <c r="I83" s="132"/>
      <c r="J83" s="133" t="str">
        <f t="shared" si="7"/>
        <v/>
      </c>
      <c r="K83" s="130"/>
      <c r="L83" s="132"/>
      <c r="M83" s="131"/>
      <c r="N83" s="132"/>
      <c r="O83" s="132"/>
      <c r="P83" s="133" t="str">
        <f t="shared" si="8"/>
        <v/>
      </c>
      <c r="Q83" s="133" t="str">
        <f t="shared" si="9"/>
        <v/>
      </c>
      <c r="R83" s="134" t="str">
        <f t="shared" si="10"/>
        <v/>
      </c>
      <c r="S83" s="131"/>
      <c r="T83" s="135"/>
      <c r="U83" s="136"/>
      <c r="V83" s="137"/>
    </row>
    <row r="84" spans="1:22" x14ac:dyDescent="0.3">
      <c r="A84" s="129"/>
      <c r="B84" s="130"/>
      <c r="C84" s="132"/>
      <c r="D84" s="132"/>
      <c r="E84" s="132"/>
      <c r="F84" s="131"/>
      <c r="G84" s="131"/>
      <c r="H84" s="132"/>
      <c r="I84" s="132"/>
      <c r="J84" s="133" t="str">
        <f t="shared" si="7"/>
        <v/>
      </c>
      <c r="K84" s="130"/>
      <c r="L84" s="132"/>
      <c r="M84" s="131"/>
      <c r="N84" s="132"/>
      <c r="O84" s="132"/>
      <c r="P84" s="133" t="str">
        <f t="shared" si="8"/>
        <v/>
      </c>
      <c r="Q84" s="133" t="str">
        <f t="shared" si="9"/>
        <v/>
      </c>
      <c r="R84" s="134" t="str">
        <f t="shared" si="10"/>
        <v/>
      </c>
      <c r="S84" s="131"/>
      <c r="T84" s="135"/>
      <c r="U84" s="136"/>
      <c r="V84" s="137"/>
    </row>
    <row r="85" spans="1:22" x14ac:dyDescent="0.3">
      <c r="A85" s="129"/>
      <c r="B85" s="130"/>
      <c r="C85" s="132"/>
      <c r="D85" s="132"/>
      <c r="E85" s="132"/>
      <c r="F85" s="131"/>
      <c r="G85" s="131"/>
      <c r="H85" s="132"/>
      <c r="I85" s="132"/>
      <c r="J85" s="133" t="str">
        <f t="shared" si="7"/>
        <v/>
      </c>
      <c r="K85" s="130"/>
      <c r="L85" s="132"/>
      <c r="M85" s="131"/>
      <c r="N85" s="132"/>
      <c r="O85" s="132"/>
      <c r="P85" s="133" t="str">
        <f t="shared" si="8"/>
        <v/>
      </c>
      <c r="Q85" s="133" t="str">
        <f t="shared" si="9"/>
        <v/>
      </c>
      <c r="R85" s="134" t="str">
        <f t="shared" si="10"/>
        <v/>
      </c>
      <c r="S85" s="131"/>
      <c r="T85" s="135"/>
      <c r="U85" s="136"/>
      <c r="V85" s="137"/>
    </row>
    <row r="86" spans="1:22" x14ac:dyDescent="0.3">
      <c r="A86" s="129"/>
      <c r="B86" s="130"/>
      <c r="C86" s="132"/>
      <c r="D86" s="132"/>
      <c r="E86" s="132"/>
      <c r="F86" s="131"/>
      <c r="G86" s="131"/>
      <c r="H86" s="132"/>
      <c r="I86" s="132"/>
      <c r="J86" s="133" t="str">
        <f t="shared" si="7"/>
        <v/>
      </c>
      <c r="K86" s="130"/>
      <c r="L86" s="132"/>
      <c r="M86" s="131"/>
      <c r="N86" s="132"/>
      <c r="O86" s="132"/>
      <c r="P86" s="133" t="str">
        <f t="shared" si="8"/>
        <v/>
      </c>
      <c r="Q86" s="133" t="str">
        <f t="shared" si="9"/>
        <v/>
      </c>
      <c r="R86" s="134" t="str">
        <f t="shared" si="10"/>
        <v/>
      </c>
      <c r="S86" s="131"/>
      <c r="T86" s="135"/>
      <c r="U86" s="136"/>
      <c r="V86" s="137"/>
    </row>
    <row r="87" spans="1:22" x14ac:dyDescent="0.3">
      <c r="A87" s="129"/>
      <c r="B87" s="130"/>
      <c r="C87" s="132"/>
      <c r="D87" s="132"/>
      <c r="E87" s="132"/>
      <c r="F87" s="131"/>
      <c r="G87" s="131"/>
      <c r="H87" s="132"/>
      <c r="I87" s="132"/>
      <c r="J87" s="133" t="str">
        <f t="shared" si="7"/>
        <v/>
      </c>
      <c r="K87" s="130"/>
      <c r="L87" s="132"/>
      <c r="M87" s="131"/>
      <c r="N87" s="132"/>
      <c r="O87" s="132"/>
      <c r="P87" s="133" t="str">
        <f t="shared" si="8"/>
        <v/>
      </c>
      <c r="Q87" s="133" t="str">
        <f t="shared" si="9"/>
        <v/>
      </c>
      <c r="R87" s="134" t="str">
        <f t="shared" si="10"/>
        <v/>
      </c>
      <c r="S87" s="131"/>
      <c r="T87" s="135"/>
      <c r="U87" s="136"/>
      <c r="V87" s="137"/>
    </row>
    <row r="88" spans="1:22" x14ac:dyDescent="0.3">
      <c r="A88" s="129"/>
      <c r="B88" s="130"/>
      <c r="C88" s="132"/>
      <c r="D88" s="132"/>
      <c r="E88" s="132"/>
      <c r="F88" s="131"/>
      <c r="G88" s="131"/>
      <c r="H88" s="132"/>
      <c r="I88" s="132"/>
      <c r="J88" s="133" t="str">
        <f t="shared" si="7"/>
        <v/>
      </c>
      <c r="K88" s="130"/>
      <c r="L88" s="132"/>
      <c r="M88" s="131"/>
      <c r="N88" s="132"/>
      <c r="O88" s="132"/>
      <c r="P88" s="133" t="str">
        <f t="shared" si="8"/>
        <v/>
      </c>
      <c r="Q88" s="133" t="str">
        <f t="shared" si="9"/>
        <v/>
      </c>
      <c r="R88" s="134" t="str">
        <f t="shared" si="10"/>
        <v/>
      </c>
      <c r="S88" s="131"/>
      <c r="T88" s="135"/>
      <c r="U88" s="136"/>
      <c r="V88" s="137"/>
    </row>
    <row r="89" spans="1:22" x14ac:dyDescent="0.3">
      <c r="A89" s="129"/>
      <c r="B89" s="130"/>
      <c r="C89" s="132"/>
      <c r="D89" s="132"/>
      <c r="E89" s="132"/>
      <c r="F89" s="131"/>
      <c r="G89" s="131"/>
      <c r="H89" s="132"/>
      <c r="I89" s="132"/>
      <c r="J89" s="133" t="str">
        <f t="shared" si="7"/>
        <v/>
      </c>
      <c r="K89" s="130"/>
      <c r="L89" s="132"/>
      <c r="M89" s="131"/>
      <c r="N89" s="132"/>
      <c r="O89" s="132"/>
      <c r="P89" s="133" t="str">
        <f t="shared" si="8"/>
        <v/>
      </c>
      <c r="Q89" s="133" t="str">
        <f t="shared" si="9"/>
        <v/>
      </c>
      <c r="R89" s="134" t="str">
        <f t="shared" si="10"/>
        <v/>
      </c>
      <c r="S89" s="131"/>
      <c r="T89" s="135"/>
      <c r="U89" s="136"/>
      <c r="V89" s="137"/>
    </row>
    <row r="90" spans="1:22" x14ac:dyDescent="0.3">
      <c r="A90" s="129"/>
      <c r="B90" s="130"/>
      <c r="C90" s="132"/>
      <c r="D90" s="132"/>
      <c r="E90" s="132"/>
      <c r="F90" s="131"/>
      <c r="G90" s="131"/>
      <c r="H90" s="132"/>
      <c r="I90" s="132"/>
      <c r="J90" s="133" t="str">
        <f t="shared" si="7"/>
        <v/>
      </c>
      <c r="K90" s="130"/>
      <c r="L90" s="132"/>
      <c r="M90" s="131"/>
      <c r="N90" s="132"/>
      <c r="O90" s="132"/>
      <c r="P90" s="133" t="str">
        <f t="shared" si="8"/>
        <v/>
      </c>
      <c r="Q90" s="133" t="str">
        <f t="shared" si="9"/>
        <v/>
      </c>
      <c r="R90" s="134" t="str">
        <f t="shared" si="10"/>
        <v/>
      </c>
      <c r="S90" s="131"/>
      <c r="T90" s="135"/>
      <c r="U90" s="136"/>
      <c r="V90" s="137"/>
    </row>
    <row r="91" spans="1:22" x14ac:dyDescent="0.3">
      <c r="A91" s="129"/>
      <c r="B91" s="130"/>
      <c r="C91" s="132"/>
      <c r="D91" s="132"/>
      <c r="E91" s="132"/>
      <c r="F91" s="131"/>
      <c r="G91" s="131"/>
      <c r="H91" s="132"/>
      <c r="I91" s="132"/>
      <c r="J91" s="133" t="str">
        <f t="shared" si="7"/>
        <v/>
      </c>
      <c r="K91" s="130"/>
      <c r="L91" s="132"/>
      <c r="M91" s="131"/>
      <c r="N91" s="132"/>
      <c r="O91" s="132"/>
      <c r="P91" s="133" t="str">
        <f t="shared" si="8"/>
        <v/>
      </c>
      <c r="Q91" s="133" t="str">
        <f t="shared" si="9"/>
        <v/>
      </c>
      <c r="R91" s="134" t="str">
        <f t="shared" si="10"/>
        <v/>
      </c>
      <c r="S91" s="131"/>
      <c r="T91" s="135"/>
      <c r="U91" s="136"/>
      <c r="V91" s="137"/>
    </row>
    <row r="92" spans="1:22" x14ac:dyDescent="0.3">
      <c r="A92" s="129"/>
      <c r="B92" s="130"/>
      <c r="C92" s="132"/>
      <c r="D92" s="132"/>
      <c r="E92" s="132"/>
      <c r="F92" s="131"/>
      <c r="G92" s="131"/>
      <c r="H92" s="132"/>
      <c r="I92" s="132"/>
      <c r="J92" s="133" t="str">
        <f t="shared" si="7"/>
        <v/>
      </c>
      <c r="K92" s="130"/>
      <c r="L92" s="132"/>
      <c r="M92" s="131"/>
      <c r="N92" s="132"/>
      <c r="O92" s="132"/>
      <c r="P92" s="133" t="str">
        <f t="shared" si="8"/>
        <v/>
      </c>
      <c r="Q92" s="133" t="str">
        <f t="shared" si="9"/>
        <v/>
      </c>
      <c r="R92" s="134" t="str">
        <f t="shared" si="10"/>
        <v/>
      </c>
      <c r="S92" s="131"/>
      <c r="T92" s="135"/>
      <c r="U92" s="136"/>
      <c r="V92" s="137"/>
    </row>
    <row r="93" spans="1:22" x14ac:dyDescent="0.3">
      <c r="A93" s="129"/>
      <c r="B93" s="130"/>
      <c r="C93" s="132"/>
      <c r="D93" s="132"/>
      <c r="E93" s="132"/>
      <c r="F93" s="131"/>
      <c r="G93" s="131"/>
      <c r="H93" s="132"/>
      <c r="I93" s="132"/>
      <c r="J93" s="133" t="str">
        <f t="shared" si="7"/>
        <v/>
      </c>
      <c r="K93" s="130"/>
      <c r="L93" s="132"/>
      <c r="M93" s="131"/>
      <c r="N93" s="132"/>
      <c r="O93" s="132"/>
      <c r="P93" s="133" t="str">
        <f t="shared" si="8"/>
        <v/>
      </c>
      <c r="Q93" s="133" t="str">
        <f t="shared" si="9"/>
        <v/>
      </c>
      <c r="R93" s="134" t="str">
        <f t="shared" si="10"/>
        <v/>
      </c>
      <c r="S93" s="131"/>
      <c r="T93" s="135"/>
      <c r="U93" s="136"/>
      <c r="V93" s="137"/>
    </row>
    <row r="94" spans="1:22" x14ac:dyDescent="0.3">
      <c r="A94" s="129"/>
      <c r="B94" s="130"/>
      <c r="C94" s="132"/>
      <c r="D94" s="132"/>
      <c r="E94" s="132"/>
      <c r="F94" s="131"/>
      <c r="G94" s="131"/>
      <c r="H94" s="132"/>
      <c r="I94" s="132"/>
      <c r="J94" s="133" t="str">
        <f t="shared" si="7"/>
        <v/>
      </c>
      <c r="K94" s="130"/>
      <c r="L94" s="132"/>
      <c r="M94" s="131"/>
      <c r="N94" s="132"/>
      <c r="O94" s="132"/>
      <c r="P94" s="133" t="str">
        <f t="shared" si="8"/>
        <v/>
      </c>
      <c r="Q94" s="133" t="str">
        <f t="shared" si="9"/>
        <v/>
      </c>
      <c r="R94" s="134" t="str">
        <f t="shared" si="10"/>
        <v/>
      </c>
      <c r="S94" s="131"/>
      <c r="T94" s="135"/>
      <c r="U94" s="136"/>
      <c r="V94" s="137"/>
    </row>
    <row r="95" spans="1:22" x14ac:dyDescent="0.3">
      <c r="A95" s="129"/>
      <c r="B95" s="130"/>
      <c r="C95" s="132"/>
      <c r="D95" s="132"/>
      <c r="E95" s="132"/>
      <c r="F95" s="131"/>
      <c r="G95" s="131"/>
      <c r="H95" s="132"/>
      <c r="I95" s="132"/>
      <c r="J95" s="133" t="str">
        <f t="shared" si="7"/>
        <v/>
      </c>
      <c r="K95" s="130"/>
      <c r="L95" s="132"/>
      <c r="M95" s="131"/>
      <c r="N95" s="132"/>
      <c r="O95" s="132"/>
      <c r="P95" s="133" t="str">
        <f t="shared" si="8"/>
        <v/>
      </c>
      <c r="Q95" s="133" t="str">
        <f t="shared" si="9"/>
        <v/>
      </c>
      <c r="R95" s="134" t="str">
        <f t="shared" si="10"/>
        <v/>
      </c>
      <c r="S95" s="131"/>
      <c r="T95" s="135"/>
      <c r="U95" s="136"/>
      <c r="V95" s="137"/>
    </row>
    <row r="96" spans="1:22" x14ac:dyDescent="0.3">
      <c r="A96" s="129"/>
      <c r="B96" s="130"/>
      <c r="C96" s="132"/>
      <c r="D96" s="132"/>
      <c r="E96" s="132"/>
      <c r="F96" s="131"/>
      <c r="G96" s="131"/>
      <c r="H96" s="132"/>
      <c r="I96" s="132"/>
      <c r="J96" s="133" t="str">
        <f t="shared" si="7"/>
        <v/>
      </c>
      <c r="K96" s="130"/>
      <c r="L96" s="132"/>
      <c r="M96" s="131"/>
      <c r="N96" s="132"/>
      <c r="O96" s="132"/>
      <c r="P96" s="133" t="str">
        <f t="shared" si="8"/>
        <v/>
      </c>
      <c r="Q96" s="133" t="str">
        <f t="shared" si="9"/>
        <v/>
      </c>
      <c r="R96" s="134" t="str">
        <f t="shared" si="10"/>
        <v/>
      </c>
      <c r="S96" s="131"/>
      <c r="T96" s="135"/>
      <c r="U96" s="136"/>
      <c r="V96" s="137"/>
    </row>
    <row r="97" spans="1:22" x14ac:dyDescent="0.3">
      <c r="A97" s="129"/>
      <c r="B97" s="130"/>
      <c r="C97" s="132"/>
      <c r="D97" s="132"/>
      <c r="E97" s="132"/>
      <c r="F97" s="131"/>
      <c r="G97" s="131"/>
      <c r="H97" s="132"/>
      <c r="I97" s="132"/>
      <c r="J97" s="133" t="str">
        <f t="shared" si="7"/>
        <v/>
      </c>
      <c r="K97" s="130"/>
      <c r="L97" s="132"/>
      <c r="M97" s="131"/>
      <c r="N97" s="132"/>
      <c r="O97" s="132"/>
      <c r="P97" s="133" t="str">
        <f t="shared" si="8"/>
        <v/>
      </c>
      <c r="Q97" s="133" t="str">
        <f t="shared" si="9"/>
        <v/>
      </c>
      <c r="R97" s="134" t="str">
        <f t="shared" si="10"/>
        <v/>
      </c>
      <c r="S97" s="131"/>
      <c r="T97" s="135"/>
      <c r="U97" s="136"/>
      <c r="V97" s="137"/>
    </row>
    <row r="98" spans="1:22" x14ac:dyDescent="0.3">
      <c r="A98" s="129"/>
      <c r="B98" s="130"/>
      <c r="C98" s="132"/>
      <c r="D98" s="132"/>
      <c r="E98" s="132"/>
      <c r="F98" s="131"/>
      <c r="G98" s="131"/>
      <c r="H98" s="132"/>
      <c r="I98" s="132"/>
      <c r="J98" s="133" t="str">
        <f t="shared" si="7"/>
        <v/>
      </c>
      <c r="K98" s="130"/>
      <c r="L98" s="132"/>
      <c r="M98" s="131"/>
      <c r="N98" s="132"/>
      <c r="O98" s="132"/>
      <c r="P98" s="133" t="str">
        <f t="shared" si="8"/>
        <v/>
      </c>
      <c r="Q98" s="133" t="str">
        <f t="shared" si="9"/>
        <v/>
      </c>
      <c r="R98" s="134" t="str">
        <f t="shared" si="10"/>
        <v/>
      </c>
      <c r="S98" s="131"/>
      <c r="T98" s="135"/>
      <c r="U98" s="136"/>
      <c r="V98" s="137"/>
    </row>
    <row r="99" spans="1:22" x14ac:dyDescent="0.3">
      <c r="A99" s="129"/>
      <c r="B99" s="130"/>
      <c r="C99" s="132"/>
      <c r="D99" s="132"/>
      <c r="E99" s="132"/>
      <c r="F99" s="131"/>
      <c r="G99" s="131"/>
      <c r="H99" s="132"/>
      <c r="I99" s="132"/>
      <c r="J99" s="133" t="str">
        <f t="shared" si="7"/>
        <v/>
      </c>
      <c r="K99" s="130"/>
      <c r="L99" s="132"/>
      <c r="M99" s="131"/>
      <c r="N99" s="132"/>
      <c r="O99" s="132"/>
      <c r="P99" s="133" t="str">
        <f t="shared" si="8"/>
        <v/>
      </c>
      <c r="Q99" s="133" t="str">
        <f t="shared" si="9"/>
        <v/>
      </c>
      <c r="R99" s="134" t="str">
        <f t="shared" si="10"/>
        <v/>
      </c>
      <c r="S99" s="131"/>
      <c r="T99" s="135"/>
      <c r="U99" s="136"/>
      <c r="V99" s="137"/>
    </row>
    <row r="100" spans="1:22" x14ac:dyDescent="0.3">
      <c r="A100" s="129"/>
      <c r="B100" s="130"/>
      <c r="C100" s="132"/>
      <c r="D100" s="132"/>
      <c r="E100" s="132"/>
      <c r="F100" s="131"/>
      <c r="G100" s="131"/>
      <c r="H100" s="132"/>
      <c r="I100" s="132"/>
      <c r="J100" s="133" t="str">
        <f t="shared" si="7"/>
        <v/>
      </c>
      <c r="K100" s="130"/>
      <c r="L100" s="132"/>
      <c r="M100" s="131"/>
      <c r="N100" s="132"/>
      <c r="O100" s="132"/>
      <c r="P100" s="133" t="str">
        <f t="shared" si="8"/>
        <v/>
      </c>
      <c r="Q100" s="133" t="str">
        <f t="shared" si="9"/>
        <v/>
      </c>
      <c r="R100" s="134" t="str">
        <f t="shared" si="10"/>
        <v/>
      </c>
      <c r="S100" s="131"/>
      <c r="T100" s="135"/>
      <c r="U100" s="136"/>
      <c r="V100" s="137"/>
    </row>
    <row r="101" spans="1:22" x14ac:dyDescent="0.3">
      <c r="A101" s="129"/>
      <c r="B101" s="130"/>
      <c r="C101" s="132"/>
      <c r="D101" s="132"/>
      <c r="E101" s="132"/>
      <c r="F101" s="131"/>
      <c r="G101" s="131"/>
      <c r="H101" s="132"/>
      <c r="I101" s="132"/>
      <c r="J101" s="133" t="str">
        <f t="shared" si="7"/>
        <v/>
      </c>
      <c r="K101" s="130"/>
      <c r="L101" s="132"/>
      <c r="M101" s="131"/>
      <c r="N101" s="132"/>
      <c r="O101" s="132"/>
      <c r="P101" s="133" t="str">
        <f t="shared" si="8"/>
        <v/>
      </c>
      <c r="Q101" s="133" t="str">
        <f t="shared" si="9"/>
        <v/>
      </c>
      <c r="R101" s="134" t="str">
        <f t="shared" si="10"/>
        <v/>
      </c>
      <c r="S101" s="131"/>
      <c r="T101" s="135"/>
      <c r="U101" s="136"/>
      <c r="V101" s="137"/>
    </row>
    <row r="102" spans="1:22" x14ac:dyDescent="0.3">
      <c r="A102" s="129"/>
      <c r="B102" s="130"/>
      <c r="C102" s="132"/>
      <c r="D102" s="132"/>
      <c r="E102" s="132"/>
      <c r="F102" s="131"/>
      <c r="G102" s="131"/>
      <c r="H102" s="132"/>
      <c r="I102" s="132"/>
      <c r="J102" s="133" t="str">
        <f t="shared" si="7"/>
        <v/>
      </c>
      <c r="K102" s="130"/>
      <c r="L102" s="132"/>
      <c r="M102" s="131"/>
      <c r="N102" s="132"/>
      <c r="O102" s="132"/>
      <c r="P102" s="133" t="str">
        <f t="shared" si="8"/>
        <v/>
      </c>
      <c r="Q102" s="133" t="str">
        <f t="shared" si="9"/>
        <v/>
      </c>
      <c r="R102" s="134" t="str">
        <f t="shared" si="10"/>
        <v/>
      </c>
      <c r="S102" s="131"/>
      <c r="T102" s="135"/>
      <c r="U102" s="136"/>
      <c r="V102" s="137"/>
    </row>
    <row r="103" spans="1:22" x14ac:dyDescent="0.3">
      <c r="A103" s="129"/>
      <c r="B103" s="130"/>
      <c r="C103" s="132"/>
      <c r="D103" s="132"/>
      <c r="E103" s="132"/>
      <c r="F103" s="131"/>
      <c r="G103" s="131"/>
      <c r="H103" s="132"/>
      <c r="I103" s="132"/>
      <c r="J103" s="133" t="str">
        <f t="shared" si="7"/>
        <v/>
      </c>
      <c r="K103" s="130"/>
      <c r="L103" s="132"/>
      <c r="M103" s="131"/>
      <c r="N103" s="132"/>
      <c r="O103" s="132"/>
      <c r="P103" s="133" t="str">
        <f t="shared" si="8"/>
        <v/>
      </c>
      <c r="Q103" s="133" t="str">
        <f t="shared" si="9"/>
        <v/>
      </c>
      <c r="R103" s="134" t="str">
        <f t="shared" si="10"/>
        <v/>
      </c>
      <c r="S103" s="131"/>
      <c r="T103" s="135"/>
      <c r="U103" s="136"/>
      <c r="V103" s="137"/>
    </row>
    <row r="104" spans="1:22" x14ac:dyDescent="0.3">
      <c r="A104" s="129"/>
      <c r="B104" s="130"/>
      <c r="C104" s="132"/>
      <c r="D104" s="132"/>
      <c r="E104" s="132"/>
      <c r="F104" s="131"/>
      <c r="G104" s="131"/>
      <c r="H104" s="132"/>
      <c r="I104" s="132"/>
      <c r="J104" s="133" t="str">
        <f t="shared" si="7"/>
        <v/>
      </c>
      <c r="K104" s="130"/>
      <c r="L104" s="132"/>
      <c r="M104" s="131"/>
      <c r="N104" s="132"/>
      <c r="O104" s="132"/>
      <c r="P104" s="133" t="str">
        <f t="shared" si="8"/>
        <v/>
      </c>
      <c r="Q104" s="133" t="str">
        <f t="shared" si="9"/>
        <v/>
      </c>
      <c r="R104" s="134" t="str">
        <f t="shared" si="10"/>
        <v/>
      </c>
      <c r="S104" s="131"/>
      <c r="T104" s="135"/>
      <c r="U104" s="136"/>
      <c r="V104" s="137"/>
    </row>
    <row r="105" spans="1:22" x14ac:dyDescent="0.3">
      <c r="A105" s="129"/>
      <c r="B105" s="130"/>
      <c r="C105" s="132"/>
      <c r="D105" s="132"/>
      <c r="E105" s="132"/>
      <c r="F105" s="131"/>
      <c r="G105" s="131"/>
      <c r="H105" s="132"/>
      <c r="I105" s="132"/>
      <c r="J105" s="133" t="str">
        <f t="shared" si="7"/>
        <v/>
      </c>
      <c r="K105" s="130"/>
      <c r="L105" s="132"/>
      <c r="M105" s="131"/>
      <c r="N105" s="132"/>
      <c r="O105" s="132"/>
      <c r="P105" s="133" t="str">
        <f t="shared" si="8"/>
        <v/>
      </c>
      <c r="Q105" s="133" t="str">
        <f t="shared" si="9"/>
        <v/>
      </c>
      <c r="R105" s="134" t="str">
        <f t="shared" si="10"/>
        <v/>
      </c>
      <c r="S105" s="131"/>
      <c r="T105" s="135"/>
      <c r="U105" s="136"/>
      <c r="V105" s="137"/>
    </row>
    <row r="106" spans="1:22" x14ac:dyDescent="0.3">
      <c r="A106" s="129"/>
      <c r="B106" s="130"/>
      <c r="C106" s="132"/>
      <c r="D106" s="132"/>
      <c r="E106" s="132"/>
      <c r="F106" s="131"/>
      <c r="G106" s="131"/>
      <c r="H106" s="132"/>
      <c r="I106" s="132"/>
      <c r="J106" s="133" t="str">
        <f t="shared" si="7"/>
        <v/>
      </c>
      <c r="K106" s="130"/>
      <c r="L106" s="132"/>
      <c r="M106" s="131"/>
      <c r="N106" s="132"/>
      <c r="O106" s="132"/>
      <c r="P106" s="133" t="str">
        <f t="shared" si="8"/>
        <v/>
      </c>
      <c r="Q106" s="133" t="str">
        <f t="shared" si="9"/>
        <v/>
      </c>
      <c r="R106" s="134" t="str">
        <f t="shared" si="10"/>
        <v/>
      </c>
      <c r="S106" s="131"/>
      <c r="T106" s="135"/>
      <c r="U106" s="136"/>
      <c r="V106" s="137"/>
    </row>
    <row r="107" spans="1:22" x14ac:dyDescent="0.3">
      <c r="A107" s="129"/>
      <c r="B107" s="130"/>
      <c r="C107" s="132"/>
      <c r="D107" s="132"/>
      <c r="E107" s="132"/>
      <c r="F107" s="131"/>
      <c r="G107" s="131"/>
      <c r="H107" s="132"/>
      <c r="I107" s="132"/>
      <c r="J107" s="133" t="str">
        <f t="shared" si="7"/>
        <v/>
      </c>
      <c r="K107" s="130"/>
      <c r="L107" s="132"/>
      <c r="M107" s="131"/>
      <c r="N107" s="132"/>
      <c r="O107" s="132"/>
      <c r="P107" s="133" t="str">
        <f t="shared" si="8"/>
        <v/>
      </c>
      <c r="Q107" s="133" t="str">
        <f t="shared" si="9"/>
        <v/>
      </c>
      <c r="R107" s="134" t="str">
        <f t="shared" si="10"/>
        <v/>
      </c>
      <c r="S107" s="131"/>
      <c r="T107" s="135"/>
      <c r="U107" s="136"/>
      <c r="V107" s="137"/>
    </row>
    <row r="108" spans="1:22" x14ac:dyDescent="0.3">
      <c r="A108" s="129"/>
      <c r="B108" s="130"/>
      <c r="C108" s="132"/>
      <c r="D108" s="132"/>
      <c r="E108" s="132"/>
      <c r="F108" s="131"/>
      <c r="G108" s="131"/>
      <c r="H108" s="132"/>
      <c r="I108" s="132"/>
      <c r="J108" s="133" t="str">
        <f t="shared" si="7"/>
        <v/>
      </c>
      <c r="K108" s="130"/>
      <c r="L108" s="132"/>
      <c r="M108" s="131"/>
      <c r="N108" s="132"/>
      <c r="O108" s="132"/>
      <c r="P108" s="133" t="str">
        <f t="shared" si="8"/>
        <v/>
      </c>
      <c r="Q108" s="133" t="str">
        <f t="shared" si="9"/>
        <v/>
      </c>
      <c r="R108" s="134" t="str">
        <f t="shared" si="10"/>
        <v/>
      </c>
      <c r="S108" s="131"/>
      <c r="T108" s="135"/>
      <c r="U108" s="136"/>
      <c r="V108" s="137"/>
    </row>
    <row r="109" spans="1:22" x14ac:dyDescent="0.3">
      <c r="A109" s="129"/>
      <c r="B109" s="130"/>
      <c r="C109" s="132"/>
      <c r="D109" s="132"/>
      <c r="E109" s="132"/>
      <c r="F109" s="131"/>
      <c r="G109" s="131"/>
      <c r="H109" s="132"/>
      <c r="I109" s="132"/>
      <c r="J109" s="133" t="str">
        <f t="shared" si="7"/>
        <v/>
      </c>
      <c r="K109" s="130"/>
      <c r="L109" s="132"/>
      <c r="M109" s="131"/>
      <c r="N109" s="132"/>
      <c r="O109" s="132"/>
      <c r="P109" s="133" t="str">
        <f t="shared" si="8"/>
        <v/>
      </c>
      <c r="Q109" s="133" t="str">
        <f t="shared" si="9"/>
        <v/>
      </c>
      <c r="R109" s="134" t="str">
        <f t="shared" si="10"/>
        <v/>
      </c>
      <c r="S109" s="131"/>
      <c r="T109" s="135"/>
      <c r="U109" s="136"/>
      <c r="V109" s="137"/>
    </row>
    <row r="110" spans="1:22" x14ac:dyDescent="0.3">
      <c r="A110" s="129"/>
      <c r="B110" s="130"/>
      <c r="C110" s="132"/>
      <c r="D110" s="132"/>
      <c r="E110" s="132"/>
      <c r="F110" s="131"/>
      <c r="G110" s="131"/>
      <c r="H110" s="132"/>
      <c r="I110" s="132"/>
      <c r="J110" s="133" t="str">
        <f t="shared" si="7"/>
        <v/>
      </c>
      <c r="K110" s="130"/>
      <c r="L110" s="132"/>
      <c r="M110" s="131"/>
      <c r="N110" s="132"/>
      <c r="O110" s="132"/>
      <c r="P110" s="133" t="str">
        <f t="shared" si="8"/>
        <v/>
      </c>
      <c r="Q110" s="133" t="str">
        <f t="shared" si="9"/>
        <v/>
      </c>
      <c r="R110" s="134" t="str">
        <f t="shared" si="10"/>
        <v/>
      </c>
      <c r="S110" s="131"/>
      <c r="T110" s="135"/>
      <c r="U110" s="136"/>
      <c r="V110" s="137"/>
    </row>
    <row r="111" spans="1:22" x14ac:dyDescent="0.3">
      <c r="A111" s="129"/>
      <c r="B111" s="130"/>
      <c r="C111" s="132"/>
      <c r="D111" s="132"/>
      <c r="E111" s="132"/>
      <c r="F111" s="131"/>
      <c r="G111" s="131"/>
      <c r="H111" s="132"/>
      <c r="I111" s="132"/>
      <c r="J111" s="133" t="str">
        <f t="shared" si="7"/>
        <v/>
      </c>
      <c r="K111" s="130"/>
      <c r="L111" s="132"/>
      <c r="M111" s="131"/>
      <c r="N111" s="132"/>
      <c r="O111" s="132"/>
      <c r="P111" s="133" t="str">
        <f t="shared" si="8"/>
        <v/>
      </c>
      <c r="Q111" s="133" t="str">
        <f t="shared" si="9"/>
        <v/>
      </c>
      <c r="R111" s="134" t="str">
        <f t="shared" si="10"/>
        <v/>
      </c>
      <c r="S111" s="131"/>
      <c r="T111" s="135"/>
      <c r="U111" s="136"/>
      <c r="V111" s="137"/>
    </row>
    <row r="112" spans="1:22" x14ac:dyDescent="0.3">
      <c r="A112" s="129"/>
      <c r="B112" s="130"/>
      <c r="C112" s="132"/>
      <c r="D112" s="132"/>
      <c r="E112" s="132"/>
      <c r="F112" s="131"/>
      <c r="G112" s="131"/>
      <c r="H112" s="132"/>
      <c r="I112" s="132"/>
      <c r="J112" s="133" t="str">
        <f t="shared" si="7"/>
        <v/>
      </c>
      <c r="K112" s="130"/>
      <c r="L112" s="132"/>
      <c r="M112" s="131"/>
      <c r="N112" s="132"/>
      <c r="O112" s="132"/>
      <c r="P112" s="133" t="str">
        <f t="shared" si="8"/>
        <v/>
      </c>
      <c r="Q112" s="133" t="str">
        <f t="shared" si="9"/>
        <v/>
      </c>
      <c r="R112" s="134" t="str">
        <f t="shared" si="10"/>
        <v/>
      </c>
      <c r="S112" s="131"/>
      <c r="T112" s="135"/>
      <c r="U112" s="136"/>
      <c r="V112" s="137"/>
    </row>
    <row r="113" spans="1:22" x14ac:dyDescent="0.3">
      <c r="A113" s="129"/>
      <c r="B113" s="130"/>
      <c r="C113" s="132"/>
      <c r="D113" s="132"/>
      <c r="E113" s="132"/>
      <c r="F113" s="131"/>
      <c r="G113" s="131"/>
      <c r="H113" s="132"/>
      <c r="I113" s="132"/>
      <c r="J113" s="133" t="str">
        <f t="shared" si="7"/>
        <v/>
      </c>
      <c r="K113" s="130"/>
      <c r="L113" s="132"/>
      <c r="M113" s="131"/>
      <c r="N113" s="132"/>
      <c r="O113" s="132"/>
      <c r="P113" s="133" t="str">
        <f t="shared" si="8"/>
        <v/>
      </c>
      <c r="Q113" s="133" t="str">
        <f t="shared" si="9"/>
        <v/>
      </c>
      <c r="R113" s="134" t="str">
        <f t="shared" si="10"/>
        <v/>
      </c>
      <c r="S113" s="131"/>
      <c r="T113" s="135"/>
      <c r="U113" s="136"/>
      <c r="V113" s="137"/>
    </row>
    <row r="114" spans="1:22" x14ac:dyDescent="0.3">
      <c r="A114" s="129"/>
      <c r="B114" s="130"/>
      <c r="C114" s="132"/>
      <c r="D114" s="132"/>
      <c r="E114" s="132"/>
      <c r="F114" s="131"/>
      <c r="G114" s="131"/>
      <c r="H114" s="132"/>
      <c r="I114" s="132"/>
      <c r="J114" s="133" t="str">
        <f t="shared" si="7"/>
        <v/>
      </c>
      <c r="K114" s="130"/>
      <c r="L114" s="132"/>
      <c r="M114" s="131"/>
      <c r="N114" s="132"/>
      <c r="O114" s="132"/>
      <c r="P114" s="133" t="str">
        <f t="shared" si="8"/>
        <v/>
      </c>
      <c r="Q114" s="133" t="str">
        <f t="shared" si="9"/>
        <v/>
      </c>
      <c r="R114" s="134" t="str">
        <f t="shared" si="10"/>
        <v/>
      </c>
      <c r="S114" s="131"/>
      <c r="T114" s="135"/>
      <c r="U114" s="136"/>
      <c r="V114" s="137"/>
    </row>
    <row r="115" spans="1:22" x14ac:dyDescent="0.3">
      <c r="A115" s="129"/>
      <c r="B115" s="130"/>
      <c r="C115" s="132"/>
      <c r="D115" s="132"/>
      <c r="E115" s="132"/>
      <c r="F115" s="131"/>
      <c r="G115" s="131"/>
      <c r="H115" s="132"/>
      <c r="I115" s="132"/>
      <c r="J115" s="133" t="str">
        <f t="shared" si="7"/>
        <v/>
      </c>
      <c r="K115" s="130"/>
      <c r="L115" s="132"/>
      <c r="M115" s="131"/>
      <c r="N115" s="132"/>
      <c r="O115" s="132"/>
      <c r="P115" s="133" t="str">
        <f t="shared" si="8"/>
        <v/>
      </c>
      <c r="Q115" s="133" t="str">
        <f t="shared" si="9"/>
        <v/>
      </c>
      <c r="R115" s="134" t="str">
        <f t="shared" si="10"/>
        <v/>
      </c>
      <c r="S115" s="131"/>
      <c r="T115" s="135"/>
      <c r="U115" s="136"/>
      <c r="V115" s="137"/>
    </row>
    <row r="116" spans="1:22" x14ac:dyDescent="0.3">
      <c r="A116" s="129"/>
      <c r="B116" s="130"/>
      <c r="C116" s="132"/>
      <c r="D116" s="132"/>
      <c r="E116" s="132"/>
      <c r="F116" s="131"/>
      <c r="G116" s="131"/>
      <c r="H116" s="132"/>
      <c r="I116" s="132"/>
      <c r="J116" s="133" t="str">
        <f t="shared" si="7"/>
        <v/>
      </c>
      <c r="K116" s="130"/>
      <c r="L116" s="132"/>
      <c r="M116" s="131"/>
      <c r="N116" s="132"/>
      <c r="O116" s="132"/>
      <c r="P116" s="133" t="str">
        <f t="shared" si="8"/>
        <v/>
      </c>
      <c r="Q116" s="133" t="str">
        <f t="shared" si="9"/>
        <v/>
      </c>
      <c r="R116" s="134" t="str">
        <f t="shared" si="10"/>
        <v/>
      </c>
      <c r="S116" s="131"/>
      <c r="T116" s="135"/>
      <c r="U116" s="136"/>
      <c r="V116" s="137"/>
    </row>
    <row r="117" spans="1:22" x14ac:dyDescent="0.3">
      <c r="A117" s="129"/>
      <c r="B117" s="130"/>
      <c r="C117" s="132"/>
      <c r="D117" s="132"/>
      <c r="E117" s="132"/>
      <c r="F117" s="131"/>
      <c r="G117" s="131"/>
      <c r="H117" s="132"/>
      <c r="I117" s="132"/>
      <c r="J117" s="133" t="str">
        <f t="shared" si="7"/>
        <v/>
      </c>
      <c r="K117" s="130"/>
      <c r="L117" s="132"/>
      <c r="M117" s="131"/>
      <c r="N117" s="132"/>
      <c r="O117" s="132"/>
      <c r="P117" s="133" t="str">
        <f t="shared" si="8"/>
        <v/>
      </c>
      <c r="Q117" s="133" t="str">
        <f t="shared" si="9"/>
        <v/>
      </c>
      <c r="R117" s="134" t="str">
        <f t="shared" si="10"/>
        <v/>
      </c>
      <c r="S117" s="131"/>
      <c r="T117" s="135"/>
      <c r="U117" s="136"/>
      <c r="V117" s="137"/>
    </row>
    <row r="118" spans="1:22" x14ac:dyDescent="0.3">
      <c r="A118" s="129"/>
      <c r="B118" s="130"/>
      <c r="C118" s="132"/>
      <c r="D118" s="132"/>
      <c r="E118" s="132"/>
      <c r="F118" s="131"/>
      <c r="G118" s="131"/>
      <c r="H118" s="132"/>
      <c r="I118" s="132"/>
      <c r="J118" s="133" t="str">
        <f t="shared" si="7"/>
        <v/>
      </c>
      <c r="K118" s="130"/>
      <c r="L118" s="132"/>
      <c r="M118" s="131"/>
      <c r="N118" s="132"/>
      <c r="O118" s="132"/>
      <c r="P118" s="133" t="str">
        <f t="shared" si="8"/>
        <v/>
      </c>
      <c r="Q118" s="133" t="str">
        <f t="shared" si="9"/>
        <v/>
      </c>
      <c r="R118" s="134" t="str">
        <f t="shared" si="10"/>
        <v/>
      </c>
      <c r="S118" s="131"/>
      <c r="T118" s="135"/>
      <c r="U118" s="136"/>
      <c r="V118" s="137"/>
    </row>
    <row r="119" spans="1:22" x14ac:dyDescent="0.3">
      <c r="A119" s="129"/>
      <c r="B119" s="130"/>
      <c r="C119" s="132"/>
      <c r="D119" s="132"/>
      <c r="E119" s="132"/>
      <c r="F119" s="131"/>
      <c r="G119" s="131"/>
      <c r="H119" s="132"/>
      <c r="I119" s="132"/>
      <c r="J119" s="133" t="str">
        <f t="shared" si="7"/>
        <v/>
      </c>
      <c r="K119" s="130"/>
      <c r="L119" s="132"/>
      <c r="M119" s="131"/>
      <c r="N119" s="132"/>
      <c r="O119" s="132"/>
      <c r="P119" s="133" t="str">
        <f t="shared" si="8"/>
        <v/>
      </c>
      <c r="Q119" s="133" t="str">
        <f t="shared" si="9"/>
        <v/>
      </c>
      <c r="R119" s="134" t="str">
        <f t="shared" si="10"/>
        <v/>
      </c>
      <c r="S119" s="131"/>
      <c r="T119" s="135"/>
      <c r="U119" s="136"/>
      <c r="V119" s="137"/>
    </row>
    <row r="120" spans="1:22" x14ac:dyDescent="0.3">
      <c r="A120" s="129"/>
      <c r="B120" s="130"/>
      <c r="C120" s="132"/>
      <c r="D120" s="132"/>
      <c r="E120" s="132"/>
      <c r="F120" s="131"/>
      <c r="G120" s="131"/>
      <c r="H120" s="132"/>
      <c r="I120" s="132"/>
      <c r="J120" s="133" t="str">
        <f t="shared" si="7"/>
        <v/>
      </c>
      <c r="K120" s="130"/>
      <c r="L120" s="132"/>
      <c r="M120" s="131"/>
      <c r="N120" s="132"/>
      <c r="O120" s="132"/>
      <c r="P120" s="133" t="str">
        <f t="shared" si="8"/>
        <v/>
      </c>
      <c r="Q120" s="133" t="str">
        <f t="shared" si="9"/>
        <v/>
      </c>
      <c r="R120" s="134" t="str">
        <f t="shared" si="10"/>
        <v/>
      </c>
      <c r="S120" s="131"/>
      <c r="T120" s="135"/>
      <c r="U120" s="136"/>
      <c r="V120" s="137"/>
    </row>
    <row r="121" spans="1:22" x14ac:dyDescent="0.3">
      <c r="A121" s="129"/>
      <c r="B121" s="130"/>
      <c r="C121" s="132"/>
      <c r="D121" s="132"/>
      <c r="E121" s="132"/>
      <c r="F121" s="131"/>
      <c r="G121" s="131"/>
      <c r="H121" s="132"/>
      <c r="I121" s="132"/>
      <c r="J121" s="133" t="str">
        <f t="shared" si="7"/>
        <v/>
      </c>
      <c r="K121" s="130"/>
      <c r="L121" s="132"/>
      <c r="M121" s="131"/>
      <c r="N121" s="132"/>
      <c r="O121" s="132"/>
      <c r="P121" s="133" t="str">
        <f t="shared" si="8"/>
        <v/>
      </c>
      <c r="Q121" s="133" t="str">
        <f t="shared" si="9"/>
        <v/>
      </c>
      <c r="R121" s="134" t="str">
        <f t="shared" si="10"/>
        <v/>
      </c>
      <c r="S121" s="131"/>
      <c r="T121" s="135"/>
      <c r="U121" s="136"/>
      <c r="V121" s="137"/>
    </row>
    <row r="122" spans="1:22" x14ac:dyDescent="0.3">
      <c r="A122" s="129"/>
      <c r="B122" s="130"/>
      <c r="C122" s="132"/>
      <c r="D122" s="132"/>
      <c r="E122" s="132"/>
      <c r="F122" s="131"/>
      <c r="G122" s="131"/>
      <c r="H122" s="132"/>
      <c r="I122" s="132"/>
      <c r="J122" s="133" t="str">
        <f t="shared" si="7"/>
        <v/>
      </c>
      <c r="K122" s="130"/>
      <c r="L122" s="132"/>
      <c r="M122" s="131"/>
      <c r="N122" s="132"/>
      <c r="O122" s="132"/>
      <c r="P122" s="133" t="str">
        <f t="shared" si="8"/>
        <v/>
      </c>
      <c r="Q122" s="133" t="str">
        <f t="shared" si="9"/>
        <v/>
      </c>
      <c r="R122" s="134" t="str">
        <f t="shared" si="10"/>
        <v/>
      </c>
      <c r="S122" s="131"/>
      <c r="T122" s="135"/>
      <c r="U122" s="136"/>
      <c r="V122" s="137"/>
    </row>
    <row r="123" spans="1:22" x14ac:dyDescent="0.3">
      <c r="A123" s="129"/>
      <c r="B123" s="130"/>
      <c r="C123" s="132"/>
      <c r="D123" s="132"/>
      <c r="E123" s="132"/>
      <c r="F123" s="131"/>
      <c r="G123" s="131"/>
      <c r="H123" s="132"/>
      <c r="I123" s="132"/>
      <c r="J123" s="133" t="str">
        <f t="shared" si="7"/>
        <v/>
      </c>
      <c r="K123" s="130"/>
      <c r="L123" s="132"/>
      <c r="M123" s="131"/>
      <c r="N123" s="132"/>
      <c r="O123" s="132"/>
      <c r="P123" s="133" t="str">
        <f t="shared" si="8"/>
        <v/>
      </c>
      <c r="Q123" s="133" t="str">
        <f t="shared" si="9"/>
        <v/>
      </c>
      <c r="R123" s="134" t="str">
        <f t="shared" si="10"/>
        <v/>
      </c>
      <c r="S123" s="131"/>
      <c r="T123" s="135"/>
      <c r="U123" s="136"/>
      <c r="V123" s="137"/>
    </row>
    <row r="124" spans="1:22" x14ac:dyDescent="0.3">
      <c r="A124" s="129"/>
      <c r="B124" s="130"/>
      <c r="C124" s="132"/>
      <c r="D124" s="132"/>
      <c r="E124" s="132"/>
      <c r="F124" s="131"/>
      <c r="G124" s="131"/>
      <c r="H124" s="132"/>
      <c r="I124" s="132"/>
      <c r="J124" s="133" t="str">
        <f t="shared" si="7"/>
        <v/>
      </c>
      <c r="K124" s="130"/>
      <c r="L124" s="132"/>
      <c r="M124" s="131"/>
      <c r="N124" s="132"/>
      <c r="O124" s="132"/>
      <c r="P124" s="133" t="str">
        <f t="shared" si="8"/>
        <v/>
      </c>
      <c r="Q124" s="133" t="str">
        <f t="shared" si="9"/>
        <v/>
      </c>
      <c r="R124" s="134" t="str">
        <f t="shared" si="10"/>
        <v/>
      </c>
      <c r="S124" s="131"/>
      <c r="T124" s="135"/>
      <c r="U124" s="136"/>
      <c r="V124" s="137"/>
    </row>
    <row r="125" spans="1:22" x14ac:dyDescent="0.3">
      <c r="A125" s="129"/>
      <c r="B125" s="130"/>
      <c r="C125" s="132"/>
      <c r="D125" s="132"/>
      <c r="E125" s="132"/>
      <c r="F125" s="131"/>
      <c r="G125" s="131"/>
      <c r="H125" s="132"/>
      <c r="I125" s="132"/>
      <c r="J125" s="133" t="str">
        <f t="shared" si="7"/>
        <v/>
      </c>
      <c r="K125" s="130"/>
      <c r="L125" s="132"/>
      <c r="M125" s="131"/>
      <c r="N125" s="132"/>
      <c r="O125" s="132"/>
      <c r="P125" s="133" t="str">
        <f t="shared" si="8"/>
        <v/>
      </c>
      <c r="Q125" s="133" t="str">
        <f t="shared" si="9"/>
        <v/>
      </c>
      <c r="R125" s="134" t="str">
        <f t="shared" si="10"/>
        <v/>
      </c>
      <c r="S125" s="131"/>
      <c r="T125" s="135"/>
      <c r="U125" s="136"/>
      <c r="V125" s="137"/>
    </row>
    <row r="126" spans="1:22" x14ac:dyDescent="0.3">
      <c r="A126" s="129"/>
      <c r="B126" s="130"/>
      <c r="C126" s="132"/>
      <c r="D126" s="132"/>
      <c r="E126" s="132"/>
      <c r="F126" s="131"/>
      <c r="G126" s="131"/>
      <c r="H126" s="132"/>
      <c r="I126" s="132"/>
      <c r="J126" s="133" t="str">
        <f t="shared" si="7"/>
        <v/>
      </c>
      <c r="K126" s="130"/>
      <c r="L126" s="132"/>
      <c r="M126" s="131"/>
      <c r="N126" s="132"/>
      <c r="O126" s="132"/>
      <c r="P126" s="133" t="str">
        <f t="shared" si="8"/>
        <v/>
      </c>
      <c r="Q126" s="133" t="str">
        <f t="shared" si="9"/>
        <v/>
      </c>
      <c r="R126" s="134" t="str">
        <f t="shared" si="10"/>
        <v/>
      </c>
      <c r="S126" s="131"/>
      <c r="T126" s="135"/>
      <c r="U126" s="136"/>
      <c r="V126" s="137"/>
    </row>
    <row r="127" spans="1:22" x14ac:dyDescent="0.3">
      <c r="A127" s="129"/>
      <c r="B127" s="130"/>
      <c r="C127" s="132"/>
      <c r="D127" s="132"/>
      <c r="E127" s="132"/>
      <c r="F127" s="131"/>
      <c r="G127" s="131"/>
      <c r="H127" s="132"/>
      <c r="I127" s="132"/>
      <c r="J127" s="133" t="str">
        <f t="shared" si="7"/>
        <v/>
      </c>
      <c r="K127" s="130"/>
      <c r="L127" s="132"/>
      <c r="M127" s="131"/>
      <c r="N127" s="132"/>
      <c r="O127" s="132"/>
      <c r="P127" s="133" t="str">
        <f t="shared" si="8"/>
        <v/>
      </c>
      <c r="Q127" s="133" t="str">
        <f t="shared" si="9"/>
        <v/>
      </c>
      <c r="R127" s="134" t="str">
        <f t="shared" si="10"/>
        <v/>
      </c>
      <c r="S127" s="131"/>
      <c r="T127" s="135"/>
      <c r="U127" s="136"/>
      <c r="V127" s="137"/>
    </row>
    <row r="128" spans="1:22" x14ac:dyDescent="0.3">
      <c r="A128" s="129"/>
      <c r="B128" s="130"/>
      <c r="C128" s="132"/>
      <c r="D128" s="132"/>
      <c r="E128" s="132"/>
      <c r="F128" s="131"/>
      <c r="G128" s="131"/>
      <c r="H128" s="132"/>
      <c r="I128" s="132"/>
      <c r="J128" s="133" t="str">
        <f t="shared" si="7"/>
        <v/>
      </c>
      <c r="K128" s="130"/>
      <c r="L128" s="132"/>
      <c r="M128" s="131"/>
      <c r="N128" s="132"/>
      <c r="O128" s="132"/>
      <c r="P128" s="133" t="str">
        <f t="shared" si="8"/>
        <v/>
      </c>
      <c r="Q128" s="133" t="str">
        <f t="shared" si="9"/>
        <v/>
      </c>
      <c r="R128" s="134" t="str">
        <f t="shared" si="10"/>
        <v/>
      </c>
      <c r="S128" s="131"/>
      <c r="T128" s="135"/>
      <c r="U128" s="136"/>
      <c r="V128" s="137"/>
    </row>
    <row r="129" spans="1:22" x14ac:dyDescent="0.3">
      <c r="A129" s="129"/>
      <c r="B129" s="130"/>
      <c r="C129" s="132"/>
      <c r="D129" s="132"/>
      <c r="E129" s="132"/>
      <c r="F129" s="131"/>
      <c r="G129" s="131"/>
      <c r="H129" s="132"/>
      <c r="I129" s="132"/>
      <c r="J129" s="133" t="str">
        <f t="shared" si="7"/>
        <v/>
      </c>
      <c r="K129" s="130"/>
      <c r="L129" s="132"/>
      <c r="M129" s="131"/>
      <c r="N129" s="132"/>
      <c r="O129" s="132"/>
      <c r="P129" s="133" t="str">
        <f t="shared" si="8"/>
        <v/>
      </c>
      <c r="Q129" s="133" t="str">
        <f t="shared" si="9"/>
        <v/>
      </c>
      <c r="R129" s="134" t="str">
        <f t="shared" si="10"/>
        <v/>
      </c>
      <c r="S129" s="131"/>
      <c r="T129" s="135"/>
      <c r="U129" s="136"/>
      <c r="V129" s="137"/>
    </row>
    <row r="130" spans="1:22" x14ac:dyDescent="0.3">
      <c r="A130" s="129"/>
      <c r="B130" s="130"/>
      <c r="C130" s="132"/>
      <c r="D130" s="132"/>
      <c r="E130" s="132"/>
      <c r="F130" s="131"/>
      <c r="G130" s="131"/>
      <c r="H130" s="132"/>
      <c r="I130" s="132"/>
      <c r="J130" s="133" t="str">
        <f t="shared" si="7"/>
        <v/>
      </c>
      <c r="K130" s="130"/>
      <c r="L130" s="132"/>
      <c r="M130" s="131"/>
      <c r="N130" s="132"/>
      <c r="O130" s="132"/>
      <c r="P130" s="133" t="str">
        <f t="shared" si="8"/>
        <v/>
      </c>
      <c r="Q130" s="133" t="str">
        <f t="shared" si="9"/>
        <v/>
      </c>
      <c r="R130" s="134" t="str">
        <f t="shared" si="10"/>
        <v/>
      </c>
      <c r="S130" s="131"/>
      <c r="T130" s="135"/>
      <c r="U130" s="136"/>
      <c r="V130" s="137"/>
    </row>
    <row r="131" spans="1:22" x14ac:dyDescent="0.3">
      <c r="A131" s="129"/>
      <c r="B131" s="130"/>
      <c r="C131" s="132"/>
      <c r="D131" s="132"/>
      <c r="E131" s="132"/>
      <c r="F131" s="131"/>
      <c r="G131" s="131"/>
      <c r="H131" s="132"/>
      <c r="I131" s="132"/>
      <c r="J131" s="133" t="str">
        <f t="shared" si="7"/>
        <v/>
      </c>
      <c r="K131" s="130"/>
      <c r="L131" s="132"/>
      <c r="M131" s="131"/>
      <c r="N131" s="132"/>
      <c r="O131" s="132"/>
      <c r="P131" s="133" t="str">
        <f t="shared" si="8"/>
        <v/>
      </c>
      <c r="Q131" s="133" t="str">
        <f t="shared" si="9"/>
        <v/>
      </c>
      <c r="R131" s="134" t="str">
        <f t="shared" si="10"/>
        <v/>
      </c>
      <c r="S131" s="131"/>
      <c r="T131" s="135"/>
      <c r="U131" s="136"/>
      <c r="V131" s="137"/>
    </row>
    <row r="132" spans="1:22" x14ac:dyDescent="0.3">
      <c r="A132" s="129"/>
      <c r="B132" s="130"/>
      <c r="C132" s="132"/>
      <c r="D132" s="132"/>
      <c r="E132" s="132"/>
      <c r="F132" s="131"/>
      <c r="G132" s="131"/>
      <c r="H132" s="132"/>
      <c r="I132" s="132"/>
      <c r="J132" s="133" t="str">
        <f t="shared" si="7"/>
        <v/>
      </c>
      <c r="K132" s="130"/>
      <c r="L132" s="132"/>
      <c r="M132" s="131"/>
      <c r="N132" s="132"/>
      <c r="O132" s="132"/>
      <c r="P132" s="133" t="str">
        <f t="shared" si="8"/>
        <v/>
      </c>
      <c r="Q132" s="133" t="str">
        <f t="shared" si="9"/>
        <v/>
      </c>
      <c r="R132" s="134" t="str">
        <f t="shared" si="10"/>
        <v/>
      </c>
      <c r="S132" s="131"/>
      <c r="T132" s="135"/>
      <c r="U132" s="136"/>
      <c r="V132" s="137"/>
    </row>
    <row r="133" spans="1:22" x14ac:dyDescent="0.3">
      <c r="A133" s="129"/>
      <c r="B133" s="130"/>
      <c r="C133" s="132"/>
      <c r="D133" s="132"/>
      <c r="E133" s="132"/>
      <c r="F133" s="131"/>
      <c r="G133" s="131"/>
      <c r="H133" s="132"/>
      <c r="I133" s="132"/>
      <c r="J133" s="133" t="str">
        <f t="shared" si="7"/>
        <v/>
      </c>
      <c r="K133" s="130"/>
      <c r="L133" s="132"/>
      <c r="M133" s="131"/>
      <c r="N133" s="132"/>
      <c r="O133" s="132"/>
      <c r="P133" s="133" t="str">
        <f t="shared" si="8"/>
        <v/>
      </c>
      <c r="Q133" s="133" t="str">
        <f t="shared" si="9"/>
        <v/>
      </c>
      <c r="R133" s="134" t="str">
        <f t="shared" si="10"/>
        <v/>
      </c>
      <c r="S133" s="131"/>
      <c r="T133" s="135"/>
      <c r="U133" s="136"/>
      <c r="V133" s="137"/>
    </row>
    <row r="134" spans="1:22" x14ac:dyDescent="0.3">
      <c r="A134" s="129"/>
      <c r="B134" s="130"/>
      <c r="C134" s="132"/>
      <c r="D134" s="132"/>
      <c r="E134" s="132"/>
      <c r="F134" s="131"/>
      <c r="G134" s="131"/>
      <c r="H134" s="132"/>
      <c r="I134" s="132"/>
      <c r="J134" s="133" t="str">
        <f t="shared" si="7"/>
        <v/>
      </c>
      <c r="K134" s="130"/>
      <c r="L134" s="132"/>
      <c r="M134" s="131"/>
      <c r="N134" s="132"/>
      <c r="O134" s="132"/>
      <c r="P134" s="133" t="str">
        <f t="shared" si="8"/>
        <v/>
      </c>
      <c r="Q134" s="133" t="str">
        <f t="shared" si="9"/>
        <v/>
      </c>
      <c r="R134" s="134" t="str">
        <f t="shared" si="10"/>
        <v/>
      </c>
      <c r="S134" s="131"/>
      <c r="T134" s="135"/>
      <c r="U134" s="136"/>
      <c r="V134" s="137"/>
    </row>
    <row r="135" spans="1:22" x14ac:dyDescent="0.3">
      <c r="A135" s="129"/>
      <c r="B135" s="130"/>
      <c r="C135" s="132"/>
      <c r="D135" s="132"/>
      <c r="E135" s="132"/>
      <c r="F135" s="131"/>
      <c r="G135" s="131"/>
      <c r="H135" s="132"/>
      <c r="I135" s="132"/>
      <c r="J135" s="133" t="str">
        <f t="shared" si="7"/>
        <v/>
      </c>
      <c r="K135" s="130"/>
      <c r="L135" s="132"/>
      <c r="M135" s="131"/>
      <c r="N135" s="132"/>
      <c r="O135" s="132"/>
      <c r="P135" s="133" t="str">
        <f t="shared" si="8"/>
        <v/>
      </c>
      <c r="Q135" s="133" t="str">
        <f t="shared" si="9"/>
        <v/>
      </c>
      <c r="R135" s="134" t="str">
        <f t="shared" si="10"/>
        <v/>
      </c>
      <c r="S135" s="131"/>
      <c r="T135" s="135"/>
      <c r="U135" s="136"/>
      <c r="V135" s="137"/>
    </row>
    <row r="136" spans="1:22" x14ac:dyDescent="0.3">
      <c r="A136" s="129"/>
      <c r="B136" s="130"/>
      <c r="C136" s="132"/>
      <c r="D136" s="132"/>
      <c r="E136" s="132"/>
      <c r="F136" s="131"/>
      <c r="G136" s="131"/>
      <c r="H136" s="132"/>
      <c r="I136" s="132"/>
      <c r="J136" s="133" t="str">
        <f t="shared" si="7"/>
        <v/>
      </c>
      <c r="K136" s="130"/>
      <c r="L136" s="132"/>
      <c r="M136" s="131"/>
      <c r="N136" s="132"/>
      <c r="O136" s="132"/>
      <c r="P136" s="133" t="str">
        <f t="shared" si="8"/>
        <v/>
      </c>
      <c r="Q136" s="133" t="str">
        <f t="shared" si="9"/>
        <v/>
      </c>
      <c r="R136" s="134" t="str">
        <f t="shared" si="10"/>
        <v/>
      </c>
      <c r="S136" s="131"/>
      <c r="T136" s="135"/>
      <c r="U136" s="136"/>
      <c r="V136" s="137"/>
    </row>
    <row r="137" spans="1:22" x14ac:dyDescent="0.3">
      <c r="A137" s="129"/>
      <c r="B137" s="130"/>
      <c r="C137" s="132"/>
      <c r="D137" s="132"/>
      <c r="E137" s="132"/>
      <c r="F137" s="131"/>
      <c r="G137" s="131"/>
      <c r="H137" s="132"/>
      <c r="I137" s="132"/>
      <c r="J137" s="133" t="str">
        <f t="shared" si="7"/>
        <v/>
      </c>
      <c r="K137" s="130"/>
      <c r="L137" s="132"/>
      <c r="M137" s="131"/>
      <c r="N137" s="132"/>
      <c r="O137" s="132"/>
      <c r="P137" s="133" t="str">
        <f t="shared" si="8"/>
        <v/>
      </c>
      <c r="Q137" s="133" t="str">
        <f t="shared" si="9"/>
        <v/>
      </c>
      <c r="R137" s="134" t="str">
        <f t="shared" si="10"/>
        <v/>
      </c>
      <c r="S137" s="131"/>
      <c r="T137" s="135"/>
      <c r="U137" s="136"/>
      <c r="V137" s="137"/>
    </row>
    <row r="138" spans="1:22" x14ac:dyDescent="0.3">
      <c r="A138" s="129"/>
      <c r="B138" s="130"/>
      <c r="C138" s="132"/>
      <c r="D138" s="132"/>
      <c r="E138" s="132"/>
      <c r="F138" s="131"/>
      <c r="G138" s="131"/>
      <c r="H138" s="132"/>
      <c r="I138" s="132"/>
      <c r="J138" s="133" t="str">
        <f t="shared" si="7"/>
        <v/>
      </c>
      <c r="K138" s="130"/>
      <c r="L138" s="132"/>
      <c r="M138" s="131"/>
      <c r="N138" s="132"/>
      <c r="O138" s="132"/>
      <c r="P138" s="133" t="str">
        <f t="shared" si="8"/>
        <v/>
      </c>
      <c r="Q138" s="133" t="str">
        <f t="shared" si="9"/>
        <v/>
      </c>
      <c r="R138" s="134" t="str">
        <f t="shared" si="10"/>
        <v/>
      </c>
      <c r="S138" s="131"/>
      <c r="T138" s="135"/>
      <c r="U138" s="136"/>
      <c r="V138" s="137"/>
    </row>
    <row r="139" spans="1:22" x14ac:dyDescent="0.3">
      <c r="A139" s="129"/>
      <c r="B139" s="130"/>
      <c r="C139" s="132"/>
      <c r="D139" s="132"/>
      <c r="E139" s="132"/>
      <c r="F139" s="131"/>
      <c r="G139" s="131"/>
      <c r="H139" s="132"/>
      <c r="I139" s="132"/>
      <c r="J139" s="133" t="str">
        <f t="shared" ref="J139:J202" si="11">IF(AND(H139="Rare",I139="Insignificant"),"Minor", IF(AND(H139="Unlikely",I139="Insignificant"), "Minor", IF(AND(H139="Possible",I139="Insignificant"), "Minor", IF(AND(H139="Likely",I139="Insignificant"), "Moderate", IF(AND(H139="Almost Certain",I139="Insignificant"), "Major", IF(AND(H139="Rare",I139="Minor"), "Minor", IF(AND(H139="Unlikely",I139="Minor"), "Minor", IF(AND(H139="Possible",I139="Minor"), "Moderate", IF(AND(H139="Likely",I139="Minor"), "Major", IF(AND(H139="Almost Certain",I139="Minor"), "Major", IF(AND(H139="Rare",I139="Moderate"), "Minor", IF(AND(H139="Unlikely",I139="Moderate"), "Moderate", IF(AND(H139="Possible",I139="Moderate"), "Major", IF(AND(H139="Likely",I139="Moderate"), "Major", IF(AND(H139="Almost Certain",I139="Moderate"), "Severe", IF(AND(H139="Rare",I139="Major"), "Moderate", IF(AND(H139="Unlikely",I139="Major"), "Major", IF(AND(H139="Possible",I139="Major"), "Major", IF(AND(H139="Likely",I139="Major"), "Severe", IF(AND(H139="Almost Certain",I139="Major"), "Severe", IF(AND(H139="Rare",I139="Severe"), "Major", IF(AND(H139="Unlikely",I139="Severe"), "Major", IF(AND(H139="Possible",I139="Severe"), "Severe", IF(AND(H139="Likely",I139="Severe"), "Severe", IF(AND(H139="Almost Certain",I139="Severe"), "Severe", "")))))))))))))))))))))))))</f>
        <v/>
      </c>
      <c r="K139" s="130"/>
      <c r="L139" s="132"/>
      <c r="M139" s="131"/>
      <c r="N139" s="132"/>
      <c r="O139" s="132"/>
      <c r="P139" s="133" t="str">
        <f t="shared" ref="P139:P202" si="12">IF(AND(N139="Rare",O139="Insignificant"),"Minor", IF(AND(N139="Unlikely",O139="Insignificant"), "Minor", IF(AND(N139="Possible",O139="Insignificant"), "Minor", IF(AND(N139="Likely",O139="Insignificant"), "Moderate", IF(AND(N139="Almost Certain",O139="Insignificant"), "Major", IF(AND(N139="Rare",O139="Minor"), "Minor", IF(AND(N139="Unlikely",O139="Minor"), "Minor", IF(AND(N139="Possible",O139="Minor"), "Moderate", IF(AND(N139="Likely",O139="Minor"), "Major", IF(AND(N139="Almost Certain",O139="Minor"), "Major", IF(AND(N139="Rare",O139="Moderate"), "Minor", IF(AND(N139="Unlikely",O139="Moderate"), "Moderate", IF(AND(N139="Possible",O139="Moderate"), "Major", IF(AND(N139="Likely",O139="Moderate"), "Major", IF(AND(N139="Almost Certain",O139="Moderate"), "Severe", IF(AND(N139="Rare",O139="Major"), "Moderate", IF(AND(N139="Unlikely",O139="Major"), "Major", IF(AND(N139="Possible",O139="Major"), "Major", IF(AND(N139="Likely",O139="Major"), "Severe", IF(AND(N139="Almost Certain",O139="Major"), "Severe", IF(AND(N139="Rare",O139="Severe"), "Major", IF(AND(N139="Unlikely",O139="Severe"), "Major", IF(AND(N139="Possible",O139="Severe"), "Severe", IF(AND(N139="Likely",O139="Severe"), "Severe", IF(AND(N139="Almost Certain",O139="Severe"), "Severe", "")))))))))))))))))))))))))</f>
        <v/>
      </c>
      <c r="Q139" s="133" t="str">
        <f t="shared" ref="Q139:Q202" si="13">IF(AND($J139="Minor", $P139="Minor"), "Passed", IF(AND($J139="Moderate", OR($P139="Moderate", $P139="Minor")), "Passed", IF(AND($J139="Major", OR($P139="Major", $P139="Moderate", $P139="Minor")), "Passed", IF(AND($J139="Severe", OR($P139="Severe", $P139="Major", $P139="Moderate", $P139="Minor")), "Passed", IF($P139="", "", "Error")))))</f>
        <v/>
      </c>
      <c r="R139" s="134" t="str">
        <f t="shared" ref="R139:R202" si="14">IF(OR(D139="", P139=""), "", IF(AND(D139="Reputational",P139="severe"),"No",IF(AND(D139="Safeguarding",OR(P139="Moderate",P139="Major",P139="Severe")),"No",IF(AND(D139="Operational",OR(P139="Major",P139="Severe")),"No",IF(AND(D139="Fiduciary",OR(P139="Major",P139="Severe")),"No","Yes")))))</f>
        <v/>
      </c>
      <c r="S139" s="131"/>
      <c r="T139" s="135"/>
      <c r="U139" s="136"/>
      <c r="V139" s="137"/>
    </row>
    <row r="140" spans="1:22" x14ac:dyDescent="0.3">
      <c r="A140" s="129"/>
      <c r="B140" s="130"/>
      <c r="C140" s="132"/>
      <c r="D140" s="132"/>
      <c r="E140" s="132"/>
      <c r="F140" s="131"/>
      <c r="G140" s="131"/>
      <c r="H140" s="132"/>
      <c r="I140" s="132"/>
      <c r="J140" s="133" t="str">
        <f t="shared" si="11"/>
        <v/>
      </c>
      <c r="K140" s="130"/>
      <c r="L140" s="132"/>
      <c r="M140" s="131"/>
      <c r="N140" s="132"/>
      <c r="O140" s="132"/>
      <c r="P140" s="133" t="str">
        <f t="shared" si="12"/>
        <v/>
      </c>
      <c r="Q140" s="133" t="str">
        <f t="shared" si="13"/>
        <v/>
      </c>
      <c r="R140" s="134" t="str">
        <f t="shared" si="14"/>
        <v/>
      </c>
      <c r="S140" s="131"/>
      <c r="T140" s="135"/>
      <c r="U140" s="136"/>
      <c r="V140" s="137"/>
    </row>
    <row r="141" spans="1:22" x14ac:dyDescent="0.3">
      <c r="A141" s="129"/>
      <c r="B141" s="130"/>
      <c r="C141" s="132"/>
      <c r="D141" s="132"/>
      <c r="E141" s="132"/>
      <c r="F141" s="131"/>
      <c r="G141" s="131"/>
      <c r="H141" s="132"/>
      <c r="I141" s="132"/>
      <c r="J141" s="133" t="str">
        <f t="shared" si="11"/>
        <v/>
      </c>
      <c r="K141" s="130"/>
      <c r="L141" s="132"/>
      <c r="M141" s="131"/>
      <c r="N141" s="132"/>
      <c r="O141" s="132"/>
      <c r="P141" s="133" t="str">
        <f t="shared" si="12"/>
        <v/>
      </c>
      <c r="Q141" s="133" t="str">
        <f t="shared" si="13"/>
        <v/>
      </c>
      <c r="R141" s="134" t="str">
        <f t="shared" si="14"/>
        <v/>
      </c>
      <c r="S141" s="131"/>
      <c r="T141" s="135"/>
      <c r="U141" s="136"/>
      <c r="V141" s="137"/>
    </row>
    <row r="142" spans="1:22" x14ac:dyDescent="0.3">
      <c r="A142" s="129"/>
      <c r="B142" s="130"/>
      <c r="C142" s="132"/>
      <c r="D142" s="132"/>
      <c r="E142" s="132"/>
      <c r="F142" s="131"/>
      <c r="G142" s="131"/>
      <c r="H142" s="132"/>
      <c r="I142" s="132"/>
      <c r="J142" s="133" t="str">
        <f t="shared" si="11"/>
        <v/>
      </c>
      <c r="K142" s="130"/>
      <c r="L142" s="132"/>
      <c r="M142" s="131"/>
      <c r="N142" s="132"/>
      <c r="O142" s="132"/>
      <c r="P142" s="133" t="str">
        <f t="shared" si="12"/>
        <v/>
      </c>
      <c r="Q142" s="133" t="str">
        <f t="shared" si="13"/>
        <v/>
      </c>
      <c r="R142" s="134" t="str">
        <f t="shared" si="14"/>
        <v/>
      </c>
      <c r="S142" s="131"/>
      <c r="T142" s="135"/>
      <c r="U142" s="136"/>
      <c r="V142" s="137"/>
    </row>
    <row r="143" spans="1:22" x14ac:dyDescent="0.3">
      <c r="A143" s="129"/>
      <c r="B143" s="130"/>
      <c r="C143" s="132"/>
      <c r="D143" s="132"/>
      <c r="E143" s="132"/>
      <c r="F143" s="131"/>
      <c r="G143" s="131"/>
      <c r="H143" s="132"/>
      <c r="I143" s="132"/>
      <c r="J143" s="133" t="str">
        <f t="shared" si="11"/>
        <v/>
      </c>
      <c r="K143" s="130"/>
      <c r="L143" s="132"/>
      <c r="M143" s="131"/>
      <c r="N143" s="132"/>
      <c r="O143" s="132"/>
      <c r="P143" s="133" t="str">
        <f t="shared" si="12"/>
        <v/>
      </c>
      <c r="Q143" s="133" t="str">
        <f t="shared" si="13"/>
        <v/>
      </c>
      <c r="R143" s="134" t="str">
        <f t="shared" si="14"/>
        <v/>
      </c>
      <c r="S143" s="131"/>
      <c r="T143" s="135"/>
      <c r="U143" s="136"/>
      <c r="V143" s="137"/>
    </row>
    <row r="144" spans="1:22" x14ac:dyDescent="0.3">
      <c r="A144" s="129"/>
      <c r="B144" s="130"/>
      <c r="C144" s="132"/>
      <c r="D144" s="132"/>
      <c r="E144" s="132"/>
      <c r="F144" s="131"/>
      <c r="G144" s="131"/>
      <c r="H144" s="132"/>
      <c r="I144" s="132"/>
      <c r="J144" s="133" t="str">
        <f t="shared" si="11"/>
        <v/>
      </c>
      <c r="K144" s="130"/>
      <c r="L144" s="132"/>
      <c r="M144" s="131"/>
      <c r="N144" s="132"/>
      <c r="O144" s="132"/>
      <c r="P144" s="133" t="str">
        <f t="shared" si="12"/>
        <v/>
      </c>
      <c r="Q144" s="133" t="str">
        <f t="shared" si="13"/>
        <v/>
      </c>
      <c r="R144" s="134" t="str">
        <f t="shared" si="14"/>
        <v/>
      </c>
      <c r="S144" s="131"/>
      <c r="T144" s="135"/>
      <c r="U144" s="136"/>
      <c r="V144" s="137"/>
    </row>
    <row r="145" spans="1:22" x14ac:dyDescent="0.3">
      <c r="A145" s="129"/>
      <c r="B145" s="130"/>
      <c r="C145" s="132"/>
      <c r="D145" s="132"/>
      <c r="E145" s="132"/>
      <c r="F145" s="131"/>
      <c r="G145" s="131"/>
      <c r="H145" s="132"/>
      <c r="I145" s="132"/>
      <c r="J145" s="133" t="str">
        <f t="shared" si="11"/>
        <v/>
      </c>
      <c r="K145" s="130"/>
      <c r="L145" s="132"/>
      <c r="M145" s="131"/>
      <c r="N145" s="132"/>
      <c r="O145" s="132"/>
      <c r="P145" s="133" t="str">
        <f t="shared" si="12"/>
        <v/>
      </c>
      <c r="Q145" s="133" t="str">
        <f t="shared" si="13"/>
        <v/>
      </c>
      <c r="R145" s="134" t="str">
        <f t="shared" si="14"/>
        <v/>
      </c>
      <c r="S145" s="131"/>
      <c r="T145" s="135"/>
      <c r="U145" s="136"/>
      <c r="V145" s="137"/>
    </row>
    <row r="146" spans="1:22" x14ac:dyDescent="0.3">
      <c r="A146" s="129"/>
      <c r="B146" s="130"/>
      <c r="C146" s="132"/>
      <c r="D146" s="132"/>
      <c r="E146" s="132"/>
      <c r="F146" s="131"/>
      <c r="G146" s="131"/>
      <c r="H146" s="132"/>
      <c r="I146" s="132"/>
      <c r="J146" s="133" t="str">
        <f t="shared" si="11"/>
        <v/>
      </c>
      <c r="K146" s="130"/>
      <c r="L146" s="132"/>
      <c r="M146" s="131"/>
      <c r="N146" s="132"/>
      <c r="O146" s="132"/>
      <c r="P146" s="133" t="str">
        <f t="shared" si="12"/>
        <v/>
      </c>
      <c r="Q146" s="133" t="str">
        <f t="shared" si="13"/>
        <v/>
      </c>
      <c r="R146" s="134" t="str">
        <f t="shared" si="14"/>
        <v/>
      </c>
      <c r="S146" s="131"/>
      <c r="T146" s="135"/>
      <c r="U146" s="136"/>
      <c r="V146" s="137"/>
    </row>
    <row r="147" spans="1:22" x14ac:dyDescent="0.3">
      <c r="A147" s="129"/>
      <c r="B147" s="130"/>
      <c r="C147" s="132"/>
      <c r="D147" s="132"/>
      <c r="E147" s="132"/>
      <c r="F147" s="131"/>
      <c r="G147" s="131"/>
      <c r="H147" s="132"/>
      <c r="I147" s="132"/>
      <c r="J147" s="133" t="str">
        <f t="shared" si="11"/>
        <v/>
      </c>
      <c r="K147" s="130"/>
      <c r="L147" s="132"/>
      <c r="M147" s="131"/>
      <c r="N147" s="132"/>
      <c r="O147" s="132"/>
      <c r="P147" s="133" t="str">
        <f t="shared" si="12"/>
        <v/>
      </c>
      <c r="Q147" s="133" t="str">
        <f t="shared" si="13"/>
        <v/>
      </c>
      <c r="R147" s="134" t="str">
        <f t="shared" si="14"/>
        <v/>
      </c>
      <c r="S147" s="131"/>
      <c r="T147" s="135"/>
      <c r="U147" s="136"/>
      <c r="V147" s="137"/>
    </row>
    <row r="148" spans="1:22" x14ac:dyDescent="0.3">
      <c r="A148" s="129"/>
      <c r="B148" s="130"/>
      <c r="C148" s="132"/>
      <c r="D148" s="132"/>
      <c r="E148" s="132"/>
      <c r="F148" s="131"/>
      <c r="G148" s="131"/>
      <c r="H148" s="132"/>
      <c r="I148" s="132"/>
      <c r="J148" s="133" t="str">
        <f t="shared" si="11"/>
        <v/>
      </c>
      <c r="K148" s="130"/>
      <c r="L148" s="132"/>
      <c r="M148" s="131"/>
      <c r="N148" s="132"/>
      <c r="O148" s="132"/>
      <c r="P148" s="133" t="str">
        <f t="shared" si="12"/>
        <v/>
      </c>
      <c r="Q148" s="133" t="str">
        <f t="shared" si="13"/>
        <v/>
      </c>
      <c r="R148" s="134" t="str">
        <f t="shared" si="14"/>
        <v/>
      </c>
      <c r="S148" s="131"/>
      <c r="T148" s="135"/>
      <c r="U148" s="136"/>
      <c r="V148" s="137"/>
    </row>
    <row r="149" spans="1:22" x14ac:dyDescent="0.3">
      <c r="A149" s="129"/>
      <c r="B149" s="130"/>
      <c r="C149" s="132"/>
      <c r="D149" s="132"/>
      <c r="E149" s="132"/>
      <c r="F149" s="131"/>
      <c r="G149" s="131"/>
      <c r="H149" s="132"/>
      <c r="I149" s="132"/>
      <c r="J149" s="133" t="str">
        <f t="shared" si="11"/>
        <v/>
      </c>
      <c r="K149" s="130"/>
      <c r="L149" s="132"/>
      <c r="M149" s="131"/>
      <c r="N149" s="132"/>
      <c r="O149" s="132"/>
      <c r="P149" s="133" t="str">
        <f t="shared" si="12"/>
        <v/>
      </c>
      <c r="Q149" s="133" t="str">
        <f t="shared" si="13"/>
        <v/>
      </c>
      <c r="R149" s="134" t="str">
        <f t="shared" si="14"/>
        <v/>
      </c>
      <c r="S149" s="131"/>
      <c r="T149" s="135"/>
      <c r="U149" s="136"/>
      <c r="V149" s="137"/>
    </row>
    <row r="150" spans="1:22" x14ac:dyDescent="0.3">
      <c r="A150" s="129"/>
      <c r="B150" s="130"/>
      <c r="C150" s="132"/>
      <c r="D150" s="132"/>
      <c r="E150" s="132"/>
      <c r="F150" s="131"/>
      <c r="G150" s="131"/>
      <c r="H150" s="132"/>
      <c r="I150" s="132"/>
      <c r="J150" s="133" t="str">
        <f t="shared" si="11"/>
        <v/>
      </c>
      <c r="K150" s="130"/>
      <c r="L150" s="132"/>
      <c r="M150" s="131"/>
      <c r="N150" s="132"/>
      <c r="O150" s="132"/>
      <c r="P150" s="133" t="str">
        <f t="shared" si="12"/>
        <v/>
      </c>
      <c r="Q150" s="133" t="str">
        <f t="shared" si="13"/>
        <v/>
      </c>
      <c r="R150" s="134" t="str">
        <f t="shared" si="14"/>
        <v/>
      </c>
      <c r="S150" s="131"/>
      <c r="T150" s="135"/>
      <c r="U150" s="136"/>
      <c r="V150" s="137"/>
    </row>
    <row r="151" spans="1:22" x14ac:dyDescent="0.3">
      <c r="A151" s="129"/>
      <c r="B151" s="130"/>
      <c r="C151" s="132"/>
      <c r="D151" s="132"/>
      <c r="E151" s="132"/>
      <c r="F151" s="131"/>
      <c r="G151" s="131"/>
      <c r="H151" s="132"/>
      <c r="I151" s="132"/>
      <c r="J151" s="133" t="str">
        <f t="shared" si="11"/>
        <v/>
      </c>
      <c r="K151" s="130"/>
      <c r="L151" s="132"/>
      <c r="M151" s="131"/>
      <c r="N151" s="132"/>
      <c r="O151" s="132"/>
      <c r="P151" s="133" t="str">
        <f t="shared" si="12"/>
        <v/>
      </c>
      <c r="Q151" s="133" t="str">
        <f t="shared" si="13"/>
        <v/>
      </c>
      <c r="R151" s="134" t="str">
        <f t="shared" si="14"/>
        <v/>
      </c>
      <c r="S151" s="131"/>
      <c r="T151" s="135"/>
      <c r="U151" s="136"/>
      <c r="V151" s="137"/>
    </row>
    <row r="152" spans="1:22" x14ac:dyDescent="0.3">
      <c r="A152" s="129"/>
      <c r="B152" s="130"/>
      <c r="C152" s="132"/>
      <c r="D152" s="132"/>
      <c r="E152" s="132"/>
      <c r="F152" s="131"/>
      <c r="G152" s="131"/>
      <c r="H152" s="132"/>
      <c r="I152" s="132"/>
      <c r="J152" s="133" t="str">
        <f t="shared" si="11"/>
        <v/>
      </c>
      <c r="K152" s="130"/>
      <c r="L152" s="132"/>
      <c r="M152" s="131"/>
      <c r="N152" s="132"/>
      <c r="O152" s="132"/>
      <c r="P152" s="133" t="str">
        <f t="shared" si="12"/>
        <v/>
      </c>
      <c r="Q152" s="133" t="str">
        <f t="shared" si="13"/>
        <v/>
      </c>
      <c r="R152" s="134" t="str">
        <f t="shared" si="14"/>
        <v/>
      </c>
      <c r="S152" s="131"/>
      <c r="T152" s="135"/>
      <c r="U152" s="136"/>
      <c r="V152" s="137"/>
    </row>
    <row r="153" spans="1:22" x14ac:dyDescent="0.3">
      <c r="A153" s="129"/>
      <c r="B153" s="130"/>
      <c r="C153" s="132"/>
      <c r="D153" s="132"/>
      <c r="E153" s="132"/>
      <c r="F153" s="131"/>
      <c r="G153" s="131"/>
      <c r="H153" s="132"/>
      <c r="I153" s="132"/>
      <c r="J153" s="133" t="str">
        <f t="shared" si="11"/>
        <v/>
      </c>
      <c r="K153" s="130"/>
      <c r="L153" s="132"/>
      <c r="M153" s="131"/>
      <c r="N153" s="132"/>
      <c r="O153" s="132"/>
      <c r="P153" s="133" t="str">
        <f t="shared" si="12"/>
        <v/>
      </c>
      <c r="Q153" s="133" t="str">
        <f t="shared" si="13"/>
        <v/>
      </c>
      <c r="R153" s="134" t="str">
        <f t="shared" si="14"/>
        <v/>
      </c>
      <c r="S153" s="131"/>
      <c r="T153" s="135"/>
      <c r="U153" s="136"/>
      <c r="V153" s="137"/>
    </row>
    <row r="154" spans="1:22" x14ac:dyDescent="0.3">
      <c r="A154" s="129"/>
      <c r="B154" s="130"/>
      <c r="C154" s="132"/>
      <c r="D154" s="132"/>
      <c r="E154" s="132"/>
      <c r="F154" s="131"/>
      <c r="G154" s="131"/>
      <c r="H154" s="132"/>
      <c r="I154" s="132"/>
      <c r="J154" s="133" t="str">
        <f t="shared" si="11"/>
        <v/>
      </c>
      <c r="K154" s="130"/>
      <c r="L154" s="132"/>
      <c r="M154" s="131"/>
      <c r="N154" s="132"/>
      <c r="O154" s="132"/>
      <c r="P154" s="133" t="str">
        <f t="shared" si="12"/>
        <v/>
      </c>
      <c r="Q154" s="133" t="str">
        <f t="shared" si="13"/>
        <v/>
      </c>
      <c r="R154" s="134" t="str">
        <f t="shared" si="14"/>
        <v/>
      </c>
      <c r="S154" s="131"/>
      <c r="T154" s="135"/>
      <c r="U154" s="136"/>
      <c r="V154" s="137"/>
    </row>
    <row r="155" spans="1:22" x14ac:dyDescent="0.3">
      <c r="A155" s="129"/>
      <c r="B155" s="130"/>
      <c r="C155" s="132"/>
      <c r="D155" s="132"/>
      <c r="E155" s="132"/>
      <c r="F155" s="131"/>
      <c r="G155" s="131"/>
      <c r="H155" s="132"/>
      <c r="I155" s="132"/>
      <c r="J155" s="133" t="str">
        <f t="shared" si="11"/>
        <v/>
      </c>
      <c r="K155" s="130"/>
      <c r="L155" s="132"/>
      <c r="M155" s="131"/>
      <c r="N155" s="132"/>
      <c r="O155" s="132"/>
      <c r="P155" s="133" t="str">
        <f t="shared" si="12"/>
        <v/>
      </c>
      <c r="Q155" s="133" t="str">
        <f t="shared" si="13"/>
        <v/>
      </c>
      <c r="R155" s="134" t="str">
        <f t="shared" si="14"/>
        <v/>
      </c>
      <c r="S155" s="131"/>
      <c r="T155" s="135"/>
      <c r="U155" s="136"/>
      <c r="V155" s="137"/>
    </row>
    <row r="156" spans="1:22" x14ac:dyDescent="0.3">
      <c r="A156" s="129"/>
      <c r="B156" s="130"/>
      <c r="C156" s="132"/>
      <c r="D156" s="132"/>
      <c r="E156" s="132"/>
      <c r="F156" s="131"/>
      <c r="G156" s="131"/>
      <c r="H156" s="132"/>
      <c r="I156" s="132"/>
      <c r="J156" s="133" t="str">
        <f t="shared" si="11"/>
        <v/>
      </c>
      <c r="K156" s="130"/>
      <c r="L156" s="132"/>
      <c r="M156" s="131"/>
      <c r="N156" s="132"/>
      <c r="O156" s="132"/>
      <c r="P156" s="133" t="str">
        <f t="shared" si="12"/>
        <v/>
      </c>
      <c r="Q156" s="133" t="str">
        <f t="shared" si="13"/>
        <v/>
      </c>
      <c r="R156" s="134" t="str">
        <f t="shared" si="14"/>
        <v/>
      </c>
      <c r="S156" s="131"/>
      <c r="T156" s="135"/>
      <c r="U156" s="136"/>
      <c r="V156" s="137"/>
    </row>
    <row r="157" spans="1:22" x14ac:dyDescent="0.3">
      <c r="A157" s="129"/>
      <c r="B157" s="130"/>
      <c r="C157" s="132"/>
      <c r="D157" s="132"/>
      <c r="E157" s="132"/>
      <c r="F157" s="131"/>
      <c r="G157" s="131"/>
      <c r="H157" s="132"/>
      <c r="I157" s="132"/>
      <c r="J157" s="133" t="str">
        <f t="shared" si="11"/>
        <v/>
      </c>
      <c r="K157" s="130"/>
      <c r="L157" s="132"/>
      <c r="M157" s="131"/>
      <c r="N157" s="132"/>
      <c r="O157" s="132"/>
      <c r="P157" s="133" t="str">
        <f t="shared" si="12"/>
        <v/>
      </c>
      <c r="Q157" s="133" t="str">
        <f t="shared" si="13"/>
        <v/>
      </c>
      <c r="R157" s="134" t="str">
        <f t="shared" si="14"/>
        <v/>
      </c>
      <c r="S157" s="131"/>
      <c r="T157" s="135"/>
      <c r="U157" s="136"/>
      <c r="V157" s="137"/>
    </row>
    <row r="158" spans="1:22" x14ac:dyDescent="0.3">
      <c r="A158" s="129"/>
      <c r="B158" s="130"/>
      <c r="C158" s="132"/>
      <c r="D158" s="132"/>
      <c r="E158" s="132"/>
      <c r="F158" s="131"/>
      <c r="G158" s="131"/>
      <c r="H158" s="132"/>
      <c r="I158" s="132"/>
      <c r="J158" s="133" t="str">
        <f t="shared" si="11"/>
        <v/>
      </c>
      <c r="K158" s="130"/>
      <c r="L158" s="132"/>
      <c r="M158" s="131"/>
      <c r="N158" s="132"/>
      <c r="O158" s="132"/>
      <c r="P158" s="133" t="str">
        <f t="shared" si="12"/>
        <v/>
      </c>
      <c r="Q158" s="133" t="str">
        <f t="shared" si="13"/>
        <v/>
      </c>
      <c r="R158" s="134" t="str">
        <f t="shared" si="14"/>
        <v/>
      </c>
      <c r="S158" s="131"/>
      <c r="T158" s="135"/>
      <c r="U158" s="136"/>
      <c r="V158" s="137"/>
    </row>
    <row r="159" spans="1:22" x14ac:dyDescent="0.3">
      <c r="A159" s="129"/>
      <c r="B159" s="130"/>
      <c r="C159" s="132"/>
      <c r="D159" s="132"/>
      <c r="E159" s="132"/>
      <c r="F159" s="131"/>
      <c r="G159" s="131"/>
      <c r="H159" s="132"/>
      <c r="I159" s="132"/>
      <c r="J159" s="133" t="str">
        <f t="shared" si="11"/>
        <v/>
      </c>
      <c r="K159" s="130"/>
      <c r="L159" s="132"/>
      <c r="M159" s="131"/>
      <c r="N159" s="132"/>
      <c r="O159" s="132"/>
      <c r="P159" s="133" t="str">
        <f t="shared" si="12"/>
        <v/>
      </c>
      <c r="Q159" s="133" t="str">
        <f t="shared" si="13"/>
        <v/>
      </c>
      <c r="R159" s="134" t="str">
        <f t="shared" si="14"/>
        <v/>
      </c>
      <c r="S159" s="131"/>
      <c r="T159" s="135"/>
      <c r="U159" s="136"/>
      <c r="V159" s="137"/>
    </row>
    <row r="160" spans="1:22" x14ac:dyDescent="0.3">
      <c r="A160" s="129"/>
      <c r="B160" s="130"/>
      <c r="C160" s="132"/>
      <c r="D160" s="132"/>
      <c r="E160" s="132"/>
      <c r="F160" s="131"/>
      <c r="G160" s="131"/>
      <c r="H160" s="132"/>
      <c r="I160" s="132"/>
      <c r="J160" s="133" t="str">
        <f t="shared" si="11"/>
        <v/>
      </c>
      <c r="K160" s="130"/>
      <c r="L160" s="132"/>
      <c r="M160" s="131"/>
      <c r="N160" s="132"/>
      <c r="O160" s="132"/>
      <c r="P160" s="133" t="str">
        <f t="shared" si="12"/>
        <v/>
      </c>
      <c r="Q160" s="133" t="str">
        <f t="shared" si="13"/>
        <v/>
      </c>
      <c r="R160" s="134" t="str">
        <f t="shared" si="14"/>
        <v/>
      </c>
      <c r="S160" s="131"/>
      <c r="T160" s="135"/>
      <c r="U160" s="136"/>
      <c r="V160" s="137"/>
    </row>
    <row r="161" spans="1:22" x14ac:dyDescent="0.3">
      <c r="A161" s="129"/>
      <c r="B161" s="130"/>
      <c r="C161" s="132"/>
      <c r="D161" s="132"/>
      <c r="E161" s="132"/>
      <c r="F161" s="131"/>
      <c r="G161" s="131"/>
      <c r="H161" s="132"/>
      <c r="I161" s="132"/>
      <c r="J161" s="133" t="str">
        <f t="shared" si="11"/>
        <v/>
      </c>
      <c r="K161" s="130"/>
      <c r="L161" s="132"/>
      <c r="M161" s="131"/>
      <c r="N161" s="132"/>
      <c r="O161" s="132"/>
      <c r="P161" s="133" t="str">
        <f t="shared" si="12"/>
        <v/>
      </c>
      <c r="Q161" s="133" t="str">
        <f t="shared" si="13"/>
        <v/>
      </c>
      <c r="R161" s="134" t="str">
        <f t="shared" si="14"/>
        <v/>
      </c>
      <c r="S161" s="131"/>
      <c r="T161" s="135"/>
      <c r="U161" s="136"/>
      <c r="V161" s="137"/>
    </row>
    <row r="162" spans="1:22" x14ac:dyDescent="0.3">
      <c r="A162" s="129"/>
      <c r="B162" s="130"/>
      <c r="C162" s="132"/>
      <c r="D162" s="132"/>
      <c r="E162" s="132"/>
      <c r="F162" s="131"/>
      <c r="G162" s="131"/>
      <c r="H162" s="132"/>
      <c r="I162" s="132"/>
      <c r="J162" s="133" t="str">
        <f t="shared" si="11"/>
        <v/>
      </c>
      <c r="K162" s="130"/>
      <c r="L162" s="132"/>
      <c r="M162" s="131"/>
      <c r="N162" s="132"/>
      <c r="O162" s="132"/>
      <c r="P162" s="133" t="str">
        <f t="shared" si="12"/>
        <v/>
      </c>
      <c r="Q162" s="133" t="str">
        <f t="shared" si="13"/>
        <v/>
      </c>
      <c r="R162" s="134" t="str">
        <f t="shared" si="14"/>
        <v/>
      </c>
      <c r="S162" s="131"/>
      <c r="T162" s="135"/>
      <c r="U162" s="136"/>
      <c r="V162" s="137"/>
    </row>
    <row r="163" spans="1:22" x14ac:dyDescent="0.3">
      <c r="A163" s="129"/>
      <c r="B163" s="130"/>
      <c r="C163" s="132"/>
      <c r="D163" s="132"/>
      <c r="E163" s="132"/>
      <c r="F163" s="131"/>
      <c r="G163" s="131"/>
      <c r="H163" s="132"/>
      <c r="I163" s="132"/>
      <c r="J163" s="133" t="str">
        <f t="shared" si="11"/>
        <v/>
      </c>
      <c r="K163" s="130"/>
      <c r="L163" s="132"/>
      <c r="M163" s="131"/>
      <c r="N163" s="132"/>
      <c r="O163" s="132"/>
      <c r="P163" s="133" t="str">
        <f t="shared" si="12"/>
        <v/>
      </c>
      <c r="Q163" s="133" t="str">
        <f t="shared" si="13"/>
        <v/>
      </c>
      <c r="R163" s="134" t="str">
        <f t="shared" si="14"/>
        <v/>
      </c>
      <c r="S163" s="131"/>
      <c r="T163" s="135"/>
      <c r="U163" s="136"/>
      <c r="V163" s="137"/>
    </row>
    <row r="164" spans="1:22" x14ac:dyDescent="0.3">
      <c r="A164" s="129"/>
      <c r="B164" s="130"/>
      <c r="C164" s="132"/>
      <c r="D164" s="132"/>
      <c r="E164" s="132"/>
      <c r="F164" s="131"/>
      <c r="G164" s="131"/>
      <c r="H164" s="132"/>
      <c r="I164" s="132"/>
      <c r="J164" s="133" t="str">
        <f t="shared" si="11"/>
        <v/>
      </c>
      <c r="K164" s="130"/>
      <c r="L164" s="132"/>
      <c r="M164" s="131"/>
      <c r="N164" s="132"/>
      <c r="O164" s="132"/>
      <c r="P164" s="133" t="str">
        <f t="shared" si="12"/>
        <v/>
      </c>
      <c r="Q164" s="133" t="str">
        <f t="shared" si="13"/>
        <v/>
      </c>
      <c r="R164" s="134" t="str">
        <f t="shared" si="14"/>
        <v/>
      </c>
      <c r="S164" s="131"/>
      <c r="T164" s="135"/>
      <c r="U164" s="136"/>
      <c r="V164" s="137"/>
    </row>
    <row r="165" spans="1:22" x14ac:dyDescent="0.3">
      <c r="A165" s="129"/>
      <c r="B165" s="130"/>
      <c r="C165" s="132"/>
      <c r="D165" s="132"/>
      <c r="E165" s="132"/>
      <c r="F165" s="131"/>
      <c r="G165" s="131"/>
      <c r="H165" s="132"/>
      <c r="I165" s="132"/>
      <c r="J165" s="133" t="str">
        <f t="shared" si="11"/>
        <v/>
      </c>
      <c r="K165" s="130"/>
      <c r="L165" s="132"/>
      <c r="M165" s="131"/>
      <c r="N165" s="132"/>
      <c r="O165" s="132"/>
      <c r="P165" s="133" t="str">
        <f t="shared" si="12"/>
        <v/>
      </c>
      <c r="Q165" s="133" t="str">
        <f t="shared" si="13"/>
        <v/>
      </c>
      <c r="R165" s="134" t="str">
        <f t="shared" si="14"/>
        <v/>
      </c>
      <c r="S165" s="131"/>
      <c r="T165" s="135"/>
      <c r="U165" s="136"/>
      <c r="V165" s="137"/>
    </row>
    <row r="166" spans="1:22" x14ac:dyDescent="0.3">
      <c r="A166" s="129"/>
      <c r="B166" s="130"/>
      <c r="C166" s="132"/>
      <c r="D166" s="132"/>
      <c r="E166" s="132"/>
      <c r="F166" s="131"/>
      <c r="G166" s="131"/>
      <c r="H166" s="132"/>
      <c r="I166" s="132"/>
      <c r="J166" s="133" t="str">
        <f t="shared" si="11"/>
        <v/>
      </c>
      <c r="K166" s="130"/>
      <c r="L166" s="132"/>
      <c r="M166" s="131"/>
      <c r="N166" s="132"/>
      <c r="O166" s="132"/>
      <c r="P166" s="133" t="str">
        <f t="shared" si="12"/>
        <v/>
      </c>
      <c r="Q166" s="133" t="str">
        <f t="shared" si="13"/>
        <v/>
      </c>
      <c r="R166" s="134" t="str">
        <f t="shared" si="14"/>
        <v/>
      </c>
      <c r="S166" s="131"/>
      <c r="T166" s="135"/>
      <c r="U166" s="136"/>
      <c r="V166" s="137"/>
    </row>
    <row r="167" spans="1:22" x14ac:dyDescent="0.3">
      <c r="A167" s="129"/>
      <c r="B167" s="130"/>
      <c r="C167" s="132"/>
      <c r="D167" s="132"/>
      <c r="E167" s="132"/>
      <c r="F167" s="131"/>
      <c r="G167" s="131"/>
      <c r="H167" s="132"/>
      <c r="I167" s="132"/>
      <c r="J167" s="133" t="str">
        <f t="shared" si="11"/>
        <v/>
      </c>
      <c r="K167" s="130"/>
      <c r="L167" s="132"/>
      <c r="M167" s="131"/>
      <c r="N167" s="132"/>
      <c r="O167" s="132"/>
      <c r="P167" s="133" t="str">
        <f t="shared" si="12"/>
        <v/>
      </c>
      <c r="Q167" s="133" t="str">
        <f t="shared" si="13"/>
        <v/>
      </c>
      <c r="R167" s="134" t="str">
        <f t="shared" si="14"/>
        <v/>
      </c>
      <c r="S167" s="131"/>
      <c r="T167" s="135"/>
      <c r="U167" s="136"/>
      <c r="V167" s="137"/>
    </row>
    <row r="168" spans="1:22" x14ac:dyDescent="0.3">
      <c r="A168" s="129"/>
      <c r="B168" s="130"/>
      <c r="C168" s="132"/>
      <c r="D168" s="132"/>
      <c r="E168" s="132"/>
      <c r="F168" s="131"/>
      <c r="G168" s="131"/>
      <c r="H168" s="132"/>
      <c r="I168" s="132"/>
      <c r="J168" s="133" t="str">
        <f t="shared" si="11"/>
        <v/>
      </c>
      <c r="K168" s="130"/>
      <c r="L168" s="132"/>
      <c r="M168" s="131"/>
      <c r="N168" s="132"/>
      <c r="O168" s="132"/>
      <c r="P168" s="133" t="str">
        <f t="shared" si="12"/>
        <v/>
      </c>
      <c r="Q168" s="133" t="str">
        <f t="shared" si="13"/>
        <v/>
      </c>
      <c r="R168" s="134" t="str">
        <f t="shared" si="14"/>
        <v/>
      </c>
      <c r="S168" s="131"/>
      <c r="T168" s="135"/>
      <c r="U168" s="136"/>
      <c r="V168" s="137"/>
    </row>
    <row r="169" spans="1:22" x14ac:dyDescent="0.3">
      <c r="A169" s="129"/>
      <c r="B169" s="130"/>
      <c r="C169" s="132"/>
      <c r="D169" s="132"/>
      <c r="E169" s="132"/>
      <c r="F169" s="131"/>
      <c r="G169" s="131"/>
      <c r="H169" s="132"/>
      <c r="I169" s="132"/>
      <c r="J169" s="133" t="str">
        <f t="shared" si="11"/>
        <v/>
      </c>
      <c r="K169" s="130"/>
      <c r="L169" s="132"/>
      <c r="M169" s="131"/>
      <c r="N169" s="132"/>
      <c r="O169" s="132"/>
      <c r="P169" s="133" t="str">
        <f t="shared" si="12"/>
        <v/>
      </c>
      <c r="Q169" s="133" t="str">
        <f t="shared" si="13"/>
        <v/>
      </c>
      <c r="R169" s="134" t="str">
        <f t="shared" si="14"/>
        <v/>
      </c>
      <c r="S169" s="131"/>
      <c r="T169" s="135"/>
      <c r="U169" s="136"/>
      <c r="V169" s="137"/>
    </row>
    <row r="170" spans="1:22" x14ac:dyDescent="0.3">
      <c r="A170" s="129"/>
      <c r="B170" s="130"/>
      <c r="C170" s="132"/>
      <c r="D170" s="132"/>
      <c r="E170" s="132"/>
      <c r="F170" s="131"/>
      <c r="G170" s="131"/>
      <c r="H170" s="132"/>
      <c r="I170" s="132"/>
      <c r="J170" s="133" t="str">
        <f t="shared" si="11"/>
        <v/>
      </c>
      <c r="K170" s="130"/>
      <c r="L170" s="132"/>
      <c r="M170" s="131"/>
      <c r="N170" s="132"/>
      <c r="O170" s="132"/>
      <c r="P170" s="133" t="str">
        <f t="shared" si="12"/>
        <v/>
      </c>
      <c r="Q170" s="133" t="str">
        <f t="shared" si="13"/>
        <v/>
      </c>
      <c r="R170" s="134" t="str">
        <f t="shared" si="14"/>
        <v/>
      </c>
      <c r="S170" s="131"/>
      <c r="T170" s="135"/>
      <c r="U170" s="136"/>
      <c r="V170" s="137"/>
    </row>
    <row r="171" spans="1:22" x14ac:dyDescent="0.3">
      <c r="A171" s="129"/>
      <c r="B171" s="130"/>
      <c r="C171" s="132"/>
      <c r="D171" s="132"/>
      <c r="E171" s="132"/>
      <c r="F171" s="131"/>
      <c r="G171" s="131"/>
      <c r="H171" s="132"/>
      <c r="I171" s="132"/>
      <c r="J171" s="133" t="str">
        <f t="shared" si="11"/>
        <v/>
      </c>
      <c r="K171" s="130"/>
      <c r="L171" s="132"/>
      <c r="M171" s="131"/>
      <c r="N171" s="132"/>
      <c r="O171" s="132"/>
      <c r="P171" s="133" t="str">
        <f t="shared" si="12"/>
        <v/>
      </c>
      <c r="Q171" s="133" t="str">
        <f t="shared" si="13"/>
        <v/>
      </c>
      <c r="R171" s="134" t="str">
        <f t="shared" si="14"/>
        <v/>
      </c>
      <c r="S171" s="131"/>
      <c r="T171" s="135"/>
      <c r="U171" s="136"/>
      <c r="V171" s="137"/>
    </row>
    <row r="172" spans="1:22" x14ac:dyDescent="0.3">
      <c r="A172" s="129"/>
      <c r="B172" s="130"/>
      <c r="C172" s="132"/>
      <c r="D172" s="132"/>
      <c r="E172" s="132"/>
      <c r="F172" s="131"/>
      <c r="G172" s="131"/>
      <c r="H172" s="132"/>
      <c r="I172" s="132"/>
      <c r="J172" s="133" t="str">
        <f t="shared" si="11"/>
        <v/>
      </c>
      <c r="K172" s="130"/>
      <c r="L172" s="132"/>
      <c r="M172" s="131"/>
      <c r="N172" s="132"/>
      <c r="O172" s="132"/>
      <c r="P172" s="133" t="str">
        <f t="shared" si="12"/>
        <v/>
      </c>
      <c r="Q172" s="133" t="str">
        <f t="shared" si="13"/>
        <v/>
      </c>
      <c r="R172" s="134" t="str">
        <f t="shared" si="14"/>
        <v/>
      </c>
      <c r="S172" s="131"/>
      <c r="T172" s="135"/>
      <c r="U172" s="136"/>
      <c r="V172" s="137"/>
    </row>
    <row r="173" spans="1:22" x14ac:dyDescent="0.3">
      <c r="A173" s="129"/>
      <c r="B173" s="130"/>
      <c r="C173" s="132"/>
      <c r="D173" s="132"/>
      <c r="E173" s="132"/>
      <c r="F173" s="131"/>
      <c r="G173" s="131"/>
      <c r="H173" s="132"/>
      <c r="I173" s="132"/>
      <c r="J173" s="133" t="str">
        <f t="shared" si="11"/>
        <v/>
      </c>
      <c r="K173" s="130"/>
      <c r="L173" s="132"/>
      <c r="M173" s="131"/>
      <c r="N173" s="132"/>
      <c r="O173" s="132"/>
      <c r="P173" s="133" t="str">
        <f t="shared" si="12"/>
        <v/>
      </c>
      <c r="Q173" s="133" t="str">
        <f t="shared" si="13"/>
        <v/>
      </c>
      <c r="R173" s="134" t="str">
        <f t="shared" si="14"/>
        <v/>
      </c>
      <c r="S173" s="131"/>
      <c r="T173" s="135"/>
      <c r="U173" s="136"/>
      <c r="V173" s="137"/>
    </row>
    <row r="174" spans="1:22" x14ac:dyDescent="0.3">
      <c r="A174" s="129"/>
      <c r="B174" s="130"/>
      <c r="C174" s="132"/>
      <c r="D174" s="132"/>
      <c r="E174" s="132"/>
      <c r="F174" s="131"/>
      <c r="G174" s="131"/>
      <c r="H174" s="132"/>
      <c r="I174" s="132"/>
      <c r="J174" s="133" t="str">
        <f t="shared" si="11"/>
        <v/>
      </c>
      <c r="K174" s="130"/>
      <c r="L174" s="132"/>
      <c r="M174" s="131"/>
      <c r="N174" s="132"/>
      <c r="O174" s="132"/>
      <c r="P174" s="133" t="str">
        <f t="shared" si="12"/>
        <v/>
      </c>
      <c r="Q174" s="133" t="str">
        <f t="shared" si="13"/>
        <v/>
      </c>
      <c r="R174" s="134" t="str">
        <f t="shared" si="14"/>
        <v/>
      </c>
      <c r="S174" s="131"/>
      <c r="T174" s="135"/>
      <c r="U174" s="136"/>
      <c r="V174" s="137"/>
    </row>
    <row r="175" spans="1:22" x14ac:dyDescent="0.3">
      <c r="A175" s="129"/>
      <c r="B175" s="130"/>
      <c r="C175" s="132"/>
      <c r="D175" s="132"/>
      <c r="E175" s="132"/>
      <c r="F175" s="131"/>
      <c r="G175" s="131"/>
      <c r="H175" s="132"/>
      <c r="I175" s="132"/>
      <c r="J175" s="133" t="str">
        <f t="shared" si="11"/>
        <v/>
      </c>
      <c r="K175" s="130"/>
      <c r="L175" s="132"/>
      <c r="M175" s="131"/>
      <c r="N175" s="132"/>
      <c r="O175" s="132"/>
      <c r="P175" s="133" t="str">
        <f t="shared" si="12"/>
        <v/>
      </c>
      <c r="Q175" s="133" t="str">
        <f t="shared" si="13"/>
        <v/>
      </c>
      <c r="R175" s="134" t="str">
        <f t="shared" si="14"/>
        <v/>
      </c>
      <c r="S175" s="131"/>
      <c r="T175" s="135"/>
      <c r="U175" s="136"/>
      <c r="V175" s="137"/>
    </row>
    <row r="176" spans="1:22" x14ac:dyDescent="0.3">
      <c r="A176" s="129"/>
      <c r="B176" s="130"/>
      <c r="C176" s="132"/>
      <c r="D176" s="132"/>
      <c r="E176" s="132"/>
      <c r="F176" s="131"/>
      <c r="G176" s="131"/>
      <c r="H176" s="132"/>
      <c r="I176" s="132"/>
      <c r="J176" s="133" t="str">
        <f t="shared" si="11"/>
        <v/>
      </c>
      <c r="K176" s="130"/>
      <c r="L176" s="132"/>
      <c r="M176" s="131"/>
      <c r="N176" s="132"/>
      <c r="O176" s="132"/>
      <c r="P176" s="133" t="str">
        <f t="shared" si="12"/>
        <v/>
      </c>
      <c r="Q176" s="133" t="str">
        <f t="shared" si="13"/>
        <v/>
      </c>
      <c r="R176" s="134" t="str">
        <f t="shared" si="14"/>
        <v/>
      </c>
      <c r="S176" s="131"/>
      <c r="T176" s="135"/>
      <c r="U176" s="136"/>
      <c r="V176" s="137"/>
    </row>
    <row r="177" spans="1:22" x14ac:dyDescent="0.3">
      <c r="A177" s="129"/>
      <c r="B177" s="130"/>
      <c r="C177" s="132"/>
      <c r="D177" s="132"/>
      <c r="E177" s="132"/>
      <c r="F177" s="131"/>
      <c r="G177" s="131"/>
      <c r="H177" s="132"/>
      <c r="I177" s="132"/>
      <c r="J177" s="133" t="str">
        <f t="shared" si="11"/>
        <v/>
      </c>
      <c r="K177" s="130"/>
      <c r="L177" s="132"/>
      <c r="M177" s="131"/>
      <c r="N177" s="132"/>
      <c r="O177" s="132"/>
      <c r="P177" s="133" t="str">
        <f t="shared" si="12"/>
        <v/>
      </c>
      <c r="Q177" s="133" t="str">
        <f t="shared" si="13"/>
        <v/>
      </c>
      <c r="R177" s="134" t="str">
        <f t="shared" si="14"/>
        <v/>
      </c>
      <c r="S177" s="131"/>
      <c r="T177" s="135"/>
      <c r="U177" s="136"/>
      <c r="V177" s="137"/>
    </row>
    <row r="178" spans="1:22" x14ac:dyDescent="0.3">
      <c r="A178" s="129"/>
      <c r="B178" s="130"/>
      <c r="C178" s="132"/>
      <c r="D178" s="132"/>
      <c r="E178" s="132"/>
      <c r="F178" s="131"/>
      <c r="G178" s="131"/>
      <c r="H178" s="132"/>
      <c r="I178" s="132"/>
      <c r="J178" s="133" t="str">
        <f t="shared" si="11"/>
        <v/>
      </c>
      <c r="K178" s="130"/>
      <c r="L178" s="132"/>
      <c r="M178" s="131"/>
      <c r="N178" s="132"/>
      <c r="O178" s="132"/>
      <c r="P178" s="133" t="str">
        <f t="shared" si="12"/>
        <v/>
      </c>
      <c r="Q178" s="133" t="str">
        <f t="shared" si="13"/>
        <v/>
      </c>
      <c r="R178" s="134" t="str">
        <f t="shared" si="14"/>
        <v/>
      </c>
      <c r="S178" s="131"/>
      <c r="T178" s="135"/>
      <c r="U178" s="136"/>
      <c r="V178" s="137"/>
    </row>
    <row r="179" spans="1:22" x14ac:dyDescent="0.3">
      <c r="A179" s="129"/>
      <c r="B179" s="130"/>
      <c r="C179" s="132"/>
      <c r="D179" s="132"/>
      <c r="E179" s="132"/>
      <c r="F179" s="131"/>
      <c r="G179" s="131"/>
      <c r="H179" s="132"/>
      <c r="I179" s="132"/>
      <c r="J179" s="133" t="str">
        <f t="shared" si="11"/>
        <v/>
      </c>
      <c r="K179" s="130"/>
      <c r="L179" s="132"/>
      <c r="M179" s="131"/>
      <c r="N179" s="132"/>
      <c r="O179" s="132"/>
      <c r="P179" s="133" t="str">
        <f t="shared" si="12"/>
        <v/>
      </c>
      <c r="Q179" s="133" t="str">
        <f t="shared" si="13"/>
        <v/>
      </c>
      <c r="R179" s="134" t="str">
        <f t="shared" si="14"/>
        <v/>
      </c>
      <c r="S179" s="131"/>
      <c r="T179" s="135"/>
      <c r="U179" s="136"/>
      <c r="V179" s="137"/>
    </row>
    <row r="180" spans="1:22" x14ac:dyDescent="0.3">
      <c r="A180" s="129"/>
      <c r="B180" s="130"/>
      <c r="C180" s="132"/>
      <c r="D180" s="132"/>
      <c r="E180" s="132"/>
      <c r="F180" s="131"/>
      <c r="G180" s="131"/>
      <c r="H180" s="132"/>
      <c r="I180" s="132"/>
      <c r="J180" s="133" t="str">
        <f t="shared" si="11"/>
        <v/>
      </c>
      <c r="K180" s="130"/>
      <c r="L180" s="132"/>
      <c r="M180" s="131"/>
      <c r="N180" s="132"/>
      <c r="O180" s="132"/>
      <c r="P180" s="133" t="str">
        <f t="shared" si="12"/>
        <v/>
      </c>
      <c r="Q180" s="133" t="str">
        <f t="shared" si="13"/>
        <v/>
      </c>
      <c r="R180" s="134" t="str">
        <f t="shared" si="14"/>
        <v/>
      </c>
      <c r="S180" s="131"/>
      <c r="T180" s="135"/>
      <c r="U180" s="136"/>
      <c r="V180" s="137"/>
    </row>
    <row r="181" spans="1:22" x14ac:dyDescent="0.3">
      <c r="A181" s="129"/>
      <c r="B181" s="130"/>
      <c r="C181" s="132"/>
      <c r="D181" s="132"/>
      <c r="E181" s="132"/>
      <c r="F181" s="131"/>
      <c r="G181" s="131"/>
      <c r="H181" s="132"/>
      <c r="I181" s="132"/>
      <c r="J181" s="133" t="str">
        <f t="shared" si="11"/>
        <v/>
      </c>
      <c r="K181" s="130"/>
      <c r="L181" s="132"/>
      <c r="M181" s="131"/>
      <c r="N181" s="132"/>
      <c r="O181" s="132"/>
      <c r="P181" s="133" t="str">
        <f t="shared" si="12"/>
        <v/>
      </c>
      <c r="Q181" s="133" t="str">
        <f t="shared" si="13"/>
        <v/>
      </c>
      <c r="R181" s="134" t="str">
        <f t="shared" si="14"/>
        <v/>
      </c>
      <c r="S181" s="131"/>
      <c r="T181" s="135"/>
      <c r="U181" s="136"/>
      <c r="V181" s="137"/>
    </row>
    <row r="182" spans="1:22" x14ac:dyDescent="0.3">
      <c r="A182" s="129"/>
      <c r="B182" s="130"/>
      <c r="C182" s="132"/>
      <c r="D182" s="132"/>
      <c r="E182" s="132"/>
      <c r="F182" s="131"/>
      <c r="G182" s="131"/>
      <c r="H182" s="132"/>
      <c r="I182" s="132"/>
      <c r="J182" s="133" t="str">
        <f t="shared" si="11"/>
        <v/>
      </c>
      <c r="K182" s="130"/>
      <c r="L182" s="132"/>
      <c r="M182" s="131"/>
      <c r="N182" s="132"/>
      <c r="O182" s="132"/>
      <c r="P182" s="133" t="str">
        <f t="shared" si="12"/>
        <v/>
      </c>
      <c r="Q182" s="133" t="str">
        <f t="shared" si="13"/>
        <v/>
      </c>
      <c r="R182" s="134" t="str">
        <f t="shared" si="14"/>
        <v/>
      </c>
      <c r="S182" s="131"/>
      <c r="T182" s="135"/>
      <c r="U182" s="136"/>
      <c r="V182" s="137"/>
    </row>
    <row r="183" spans="1:22" x14ac:dyDescent="0.3">
      <c r="A183" s="129"/>
      <c r="B183" s="130"/>
      <c r="C183" s="132"/>
      <c r="D183" s="132"/>
      <c r="E183" s="132"/>
      <c r="F183" s="131"/>
      <c r="G183" s="131"/>
      <c r="H183" s="132"/>
      <c r="I183" s="132"/>
      <c r="J183" s="133" t="str">
        <f t="shared" si="11"/>
        <v/>
      </c>
      <c r="K183" s="130"/>
      <c r="L183" s="132"/>
      <c r="M183" s="131"/>
      <c r="N183" s="132"/>
      <c r="O183" s="132"/>
      <c r="P183" s="133" t="str">
        <f t="shared" si="12"/>
        <v/>
      </c>
      <c r="Q183" s="133" t="str">
        <f t="shared" si="13"/>
        <v/>
      </c>
      <c r="R183" s="134" t="str">
        <f t="shared" si="14"/>
        <v/>
      </c>
      <c r="S183" s="131"/>
      <c r="T183" s="135"/>
      <c r="U183" s="136"/>
      <c r="V183" s="137"/>
    </row>
    <row r="184" spans="1:22" x14ac:dyDescent="0.3">
      <c r="A184" s="129"/>
      <c r="B184" s="130"/>
      <c r="C184" s="132"/>
      <c r="D184" s="132"/>
      <c r="E184" s="132"/>
      <c r="F184" s="131"/>
      <c r="G184" s="131"/>
      <c r="H184" s="132"/>
      <c r="I184" s="132"/>
      <c r="J184" s="133" t="str">
        <f t="shared" si="11"/>
        <v/>
      </c>
      <c r="K184" s="130"/>
      <c r="L184" s="132"/>
      <c r="M184" s="131"/>
      <c r="N184" s="132"/>
      <c r="O184" s="132"/>
      <c r="P184" s="133" t="str">
        <f t="shared" si="12"/>
        <v/>
      </c>
      <c r="Q184" s="133" t="str">
        <f t="shared" si="13"/>
        <v/>
      </c>
      <c r="R184" s="134" t="str">
        <f t="shared" si="14"/>
        <v/>
      </c>
      <c r="S184" s="131"/>
      <c r="T184" s="135"/>
      <c r="U184" s="136"/>
      <c r="V184" s="137"/>
    </row>
    <row r="185" spans="1:22" x14ac:dyDescent="0.3">
      <c r="A185" s="129"/>
      <c r="B185" s="130"/>
      <c r="C185" s="132"/>
      <c r="D185" s="132"/>
      <c r="E185" s="132"/>
      <c r="F185" s="131"/>
      <c r="G185" s="131"/>
      <c r="H185" s="132"/>
      <c r="I185" s="132"/>
      <c r="J185" s="133" t="str">
        <f t="shared" si="11"/>
        <v/>
      </c>
      <c r="K185" s="130"/>
      <c r="L185" s="132"/>
      <c r="M185" s="131"/>
      <c r="N185" s="132"/>
      <c r="O185" s="132"/>
      <c r="P185" s="133" t="str">
        <f t="shared" si="12"/>
        <v/>
      </c>
      <c r="Q185" s="133" t="str">
        <f t="shared" si="13"/>
        <v/>
      </c>
      <c r="R185" s="134" t="str">
        <f t="shared" si="14"/>
        <v/>
      </c>
      <c r="S185" s="131"/>
      <c r="T185" s="135"/>
      <c r="U185" s="136"/>
      <c r="V185" s="137"/>
    </row>
    <row r="186" spans="1:22" x14ac:dyDescent="0.3">
      <c r="A186" s="129"/>
      <c r="B186" s="130"/>
      <c r="C186" s="132"/>
      <c r="D186" s="132"/>
      <c r="E186" s="132"/>
      <c r="F186" s="131"/>
      <c r="G186" s="131"/>
      <c r="H186" s="132"/>
      <c r="I186" s="132"/>
      <c r="J186" s="133" t="str">
        <f t="shared" si="11"/>
        <v/>
      </c>
      <c r="K186" s="130"/>
      <c r="L186" s="132"/>
      <c r="M186" s="131"/>
      <c r="N186" s="132"/>
      <c r="O186" s="132"/>
      <c r="P186" s="133" t="str">
        <f t="shared" si="12"/>
        <v/>
      </c>
      <c r="Q186" s="133" t="str">
        <f t="shared" si="13"/>
        <v/>
      </c>
      <c r="R186" s="134" t="str">
        <f t="shared" si="14"/>
        <v/>
      </c>
      <c r="S186" s="131"/>
      <c r="T186" s="135"/>
      <c r="U186" s="136"/>
      <c r="V186" s="137"/>
    </row>
    <row r="187" spans="1:22" x14ac:dyDescent="0.3">
      <c r="A187" s="129"/>
      <c r="B187" s="130"/>
      <c r="C187" s="132"/>
      <c r="D187" s="132"/>
      <c r="E187" s="132"/>
      <c r="F187" s="131"/>
      <c r="G187" s="131"/>
      <c r="H187" s="132"/>
      <c r="I187" s="132"/>
      <c r="J187" s="133" t="str">
        <f t="shared" si="11"/>
        <v/>
      </c>
      <c r="K187" s="130"/>
      <c r="L187" s="132"/>
      <c r="M187" s="131"/>
      <c r="N187" s="132"/>
      <c r="O187" s="132"/>
      <c r="P187" s="133" t="str">
        <f t="shared" si="12"/>
        <v/>
      </c>
      <c r="Q187" s="133" t="str">
        <f t="shared" si="13"/>
        <v/>
      </c>
      <c r="R187" s="134" t="str">
        <f t="shared" si="14"/>
        <v/>
      </c>
      <c r="S187" s="131"/>
      <c r="T187" s="135"/>
      <c r="U187" s="136"/>
      <c r="V187" s="137"/>
    </row>
    <row r="188" spans="1:22" x14ac:dyDescent="0.3">
      <c r="A188" s="129"/>
      <c r="B188" s="130"/>
      <c r="C188" s="132"/>
      <c r="D188" s="132"/>
      <c r="E188" s="132"/>
      <c r="F188" s="131"/>
      <c r="G188" s="131"/>
      <c r="H188" s="132"/>
      <c r="I188" s="132"/>
      <c r="J188" s="133" t="str">
        <f t="shared" si="11"/>
        <v/>
      </c>
      <c r="K188" s="130"/>
      <c r="L188" s="132"/>
      <c r="M188" s="131"/>
      <c r="N188" s="132"/>
      <c r="O188" s="132"/>
      <c r="P188" s="133" t="str">
        <f t="shared" si="12"/>
        <v/>
      </c>
      <c r="Q188" s="133" t="str">
        <f t="shared" si="13"/>
        <v/>
      </c>
      <c r="R188" s="134" t="str">
        <f t="shared" si="14"/>
        <v/>
      </c>
      <c r="S188" s="131"/>
      <c r="T188" s="135"/>
      <c r="U188" s="136"/>
      <c r="V188" s="137"/>
    </row>
    <row r="189" spans="1:22" x14ac:dyDescent="0.3">
      <c r="A189" s="129"/>
      <c r="B189" s="130"/>
      <c r="C189" s="132"/>
      <c r="D189" s="132"/>
      <c r="E189" s="132"/>
      <c r="F189" s="131"/>
      <c r="G189" s="131"/>
      <c r="H189" s="132"/>
      <c r="I189" s="132"/>
      <c r="J189" s="133" t="str">
        <f t="shared" si="11"/>
        <v/>
      </c>
      <c r="K189" s="130"/>
      <c r="L189" s="132"/>
      <c r="M189" s="131"/>
      <c r="N189" s="132"/>
      <c r="O189" s="132"/>
      <c r="P189" s="133" t="str">
        <f t="shared" si="12"/>
        <v/>
      </c>
      <c r="Q189" s="133" t="str">
        <f t="shared" si="13"/>
        <v/>
      </c>
      <c r="R189" s="134" t="str">
        <f t="shared" si="14"/>
        <v/>
      </c>
      <c r="S189" s="131"/>
      <c r="T189" s="135"/>
      <c r="U189" s="136"/>
      <c r="V189" s="137"/>
    </row>
    <row r="190" spans="1:22" x14ac:dyDescent="0.3">
      <c r="A190" s="129"/>
      <c r="B190" s="130"/>
      <c r="C190" s="132"/>
      <c r="D190" s="132"/>
      <c r="E190" s="132"/>
      <c r="F190" s="131"/>
      <c r="G190" s="131"/>
      <c r="H190" s="132"/>
      <c r="I190" s="132"/>
      <c r="J190" s="133" t="str">
        <f t="shared" si="11"/>
        <v/>
      </c>
      <c r="K190" s="130"/>
      <c r="L190" s="132"/>
      <c r="M190" s="131"/>
      <c r="N190" s="132"/>
      <c r="O190" s="132"/>
      <c r="P190" s="133" t="str">
        <f t="shared" si="12"/>
        <v/>
      </c>
      <c r="Q190" s="133" t="str">
        <f t="shared" si="13"/>
        <v/>
      </c>
      <c r="R190" s="134" t="str">
        <f t="shared" si="14"/>
        <v/>
      </c>
      <c r="S190" s="131"/>
      <c r="T190" s="135"/>
      <c r="U190" s="136"/>
      <c r="V190" s="137"/>
    </row>
    <row r="191" spans="1:22" x14ac:dyDescent="0.3">
      <c r="A191" s="129"/>
      <c r="B191" s="130"/>
      <c r="C191" s="132"/>
      <c r="D191" s="132"/>
      <c r="E191" s="132"/>
      <c r="F191" s="131"/>
      <c r="G191" s="131"/>
      <c r="H191" s="132"/>
      <c r="I191" s="132"/>
      <c r="J191" s="133" t="str">
        <f t="shared" si="11"/>
        <v/>
      </c>
      <c r="K191" s="130"/>
      <c r="L191" s="132"/>
      <c r="M191" s="131"/>
      <c r="N191" s="132"/>
      <c r="O191" s="132"/>
      <c r="P191" s="133" t="str">
        <f t="shared" si="12"/>
        <v/>
      </c>
      <c r="Q191" s="133" t="str">
        <f t="shared" si="13"/>
        <v/>
      </c>
      <c r="R191" s="134" t="str">
        <f t="shared" si="14"/>
        <v/>
      </c>
      <c r="S191" s="131"/>
      <c r="T191" s="135"/>
      <c r="U191" s="136"/>
      <c r="V191" s="137"/>
    </row>
    <row r="192" spans="1:22" x14ac:dyDescent="0.3">
      <c r="A192" s="129"/>
      <c r="B192" s="130"/>
      <c r="C192" s="132"/>
      <c r="D192" s="132"/>
      <c r="E192" s="132"/>
      <c r="F192" s="131"/>
      <c r="G192" s="131"/>
      <c r="H192" s="132"/>
      <c r="I192" s="132"/>
      <c r="J192" s="133" t="str">
        <f t="shared" si="11"/>
        <v/>
      </c>
      <c r="K192" s="130"/>
      <c r="L192" s="132"/>
      <c r="M192" s="131"/>
      <c r="N192" s="132"/>
      <c r="O192" s="132"/>
      <c r="P192" s="133" t="str">
        <f t="shared" si="12"/>
        <v/>
      </c>
      <c r="Q192" s="133" t="str">
        <f t="shared" si="13"/>
        <v/>
      </c>
      <c r="R192" s="134" t="str">
        <f t="shared" si="14"/>
        <v/>
      </c>
      <c r="S192" s="131"/>
      <c r="T192" s="135"/>
      <c r="U192" s="136"/>
      <c r="V192" s="137"/>
    </row>
    <row r="193" spans="1:22" x14ac:dyDescent="0.3">
      <c r="A193" s="129"/>
      <c r="B193" s="130"/>
      <c r="C193" s="132"/>
      <c r="D193" s="132"/>
      <c r="E193" s="132"/>
      <c r="F193" s="131"/>
      <c r="G193" s="131"/>
      <c r="H193" s="132"/>
      <c r="I193" s="132"/>
      <c r="J193" s="133" t="str">
        <f t="shared" si="11"/>
        <v/>
      </c>
      <c r="K193" s="130"/>
      <c r="L193" s="132"/>
      <c r="M193" s="131"/>
      <c r="N193" s="132"/>
      <c r="O193" s="132"/>
      <c r="P193" s="133" t="str">
        <f t="shared" si="12"/>
        <v/>
      </c>
      <c r="Q193" s="133" t="str">
        <f t="shared" si="13"/>
        <v/>
      </c>
      <c r="R193" s="134" t="str">
        <f t="shared" si="14"/>
        <v/>
      </c>
      <c r="S193" s="131"/>
      <c r="T193" s="135"/>
      <c r="U193" s="136"/>
      <c r="V193" s="137"/>
    </row>
    <row r="194" spans="1:22" x14ac:dyDescent="0.3">
      <c r="A194" s="129"/>
      <c r="B194" s="130"/>
      <c r="C194" s="132"/>
      <c r="D194" s="132"/>
      <c r="E194" s="132"/>
      <c r="F194" s="131"/>
      <c r="G194" s="131"/>
      <c r="H194" s="132"/>
      <c r="I194" s="132"/>
      <c r="J194" s="133" t="str">
        <f t="shared" si="11"/>
        <v/>
      </c>
      <c r="K194" s="130"/>
      <c r="L194" s="132"/>
      <c r="M194" s="131"/>
      <c r="N194" s="132"/>
      <c r="O194" s="132"/>
      <c r="P194" s="133" t="str">
        <f t="shared" si="12"/>
        <v/>
      </c>
      <c r="Q194" s="133" t="str">
        <f t="shared" si="13"/>
        <v/>
      </c>
      <c r="R194" s="134" t="str">
        <f t="shared" si="14"/>
        <v/>
      </c>
      <c r="S194" s="131"/>
      <c r="T194" s="135"/>
      <c r="U194" s="136"/>
      <c r="V194" s="137"/>
    </row>
    <row r="195" spans="1:22" x14ac:dyDescent="0.3">
      <c r="A195" s="129"/>
      <c r="B195" s="130"/>
      <c r="C195" s="132"/>
      <c r="D195" s="132"/>
      <c r="E195" s="132"/>
      <c r="F195" s="131"/>
      <c r="G195" s="131"/>
      <c r="H195" s="132"/>
      <c r="I195" s="132"/>
      <c r="J195" s="133" t="str">
        <f t="shared" si="11"/>
        <v/>
      </c>
      <c r="K195" s="130"/>
      <c r="L195" s="132"/>
      <c r="M195" s="131"/>
      <c r="N195" s="132"/>
      <c r="O195" s="132"/>
      <c r="P195" s="133" t="str">
        <f t="shared" si="12"/>
        <v/>
      </c>
      <c r="Q195" s="133" t="str">
        <f t="shared" si="13"/>
        <v/>
      </c>
      <c r="R195" s="134" t="str">
        <f t="shared" si="14"/>
        <v/>
      </c>
      <c r="S195" s="131"/>
      <c r="T195" s="135"/>
      <c r="U195" s="136"/>
      <c r="V195" s="137"/>
    </row>
    <row r="196" spans="1:22" x14ac:dyDescent="0.3">
      <c r="A196" s="129"/>
      <c r="B196" s="130"/>
      <c r="C196" s="132"/>
      <c r="D196" s="132"/>
      <c r="E196" s="132"/>
      <c r="F196" s="131"/>
      <c r="G196" s="131"/>
      <c r="H196" s="132"/>
      <c r="I196" s="132"/>
      <c r="J196" s="133" t="str">
        <f t="shared" si="11"/>
        <v/>
      </c>
      <c r="K196" s="130"/>
      <c r="L196" s="132"/>
      <c r="M196" s="131"/>
      <c r="N196" s="132"/>
      <c r="O196" s="132"/>
      <c r="P196" s="133" t="str">
        <f t="shared" si="12"/>
        <v/>
      </c>
      <c r="Q196" s="133" t="str">
        <f t="shared" si="13"/>
        <v/>
      </c>
      <c r="R196" s="134" t="str">
        <f t="shared" si="14"/>
        <v/>
      </c>
      <c r="S196" s="131"/>
      <c r="T196" s="135"/>
      <c r="U196" s="136"/>
      <c r="V196" s="137"/>
    </row>
    <row r="197" spans="1:22" x14ac:dyDescent="0.3">
      <c r="A197" s="129"/>
      <c r="B197" s="130"/>
      <c r="C197" s="132"/>
      <c r="D197" s="132"/>
      <c r="E197" s="132"/>
      <c r="F197" s="131"/>
      <c r="G197" s="131"/>
      <c r="H197" s="132"/>
      <c r="I197" s="132"/>
      <c r="J197" s="133" t="str">
        <f t="shared" si="11"/>
        <v/>
      </c>
      <c r="K197" s="130"/>
      <c r="L197" s="132"/>
      <c r="M197" s="131"/>
      <c r="N197" s="132"/>
      <c r="O197" s="132"/>
      <c r="P197" s="133" t="str">
        <f t="shared" si="12"/>
        <v/>
      </c>
      <c r="Q197" s="133" t="str">
        <f t="shared" si="13"/>
        <v/>
      </c>
      <c r="R197" s="134" t="str">
        <f t="shared" si="14"/>
        <v/>
      </c>
      <c r="S197" s="131"/>
      <c r="T197" s="135"/>
      <c r="U197" s="136"/>
      <c r="V197" s="137"/>
    </row>
    <row r="198" spans="1:22" x14ac:dyDescent="0.3">
      <c r="A198" s="129"/>
      <c r="B198" s="130"/>
      <c r="C198" s="132"/>
      <c r="D198" s="132"/>
      <c r="E198" s="132"/>
      <c r="F198" s="131"/>
      <c r="G198" s="131"/>
      <c r="H198" s="132"/>
      <c r="I198" s="132"/>
      <c r="J198" s="133" t="str">
        <f t="shared" si="11"/>
        <v/>
      </c>
      <c r="K198" s="130"/>
      <c r="L198" s="132"/>
      <c r="M198" s="131"/>
      <c r="N198" s="132"/>
      <c r="O198" s="132"/>
      <c r="P198" s="133" t="str">
        <f t="shared" si="12"/>
        <v/>
      </c>
      <c r="Q198" s="133" t="str">
        <f t="shared" si="13"/>
        <v/>
      </c>
      <c r="R198" s="134" t="str">
        <f t="shared" si="14"/>
        <v/>
      </c>
      <c r="S198" s="131"/>
      <c r="T198" s="135"/>
      <c r="U198" s="136"/>
      <c r="V198" s="137"/>
    </row>
    <row r="199" spans="1:22" x14ac:dyDescent="0.3">
      <c r="A199" s="129"/>
      <c r="B199" s="130"/>
      <c r="C199" s="132"/>
      <c r="D199" s="132"/>
      <c r="E199" s="132"/>
      <c r="F199" s="131"/>
      <c r="G199" s="131"/>
      <c r="H199" s="132"/>
      <c r="I199" s="132"/>
      <c r="J199" s="133" t="str">
        <f t="shared" si="11"/>
        <v/>
      </c>
      <c r="K199" s="130"/>
      <c r="L199" s="132"/>
      <c r="M199" s="131"/>
      <c r="N199" s="132"/>
      <c r="O199" s="132"/>
      <c r="P199" s="133" t="str">
        <f t="shared" si="12"/>
        <v/>
      </c>
      <c r="Q199" s="133" t="str">
        <f t="shared" si="13"/>
        <v/>
      </c>
      <c r="R199" s="134" t="str">
        <f t="shared" si="14"/>
        <v/>
      </c>
      <c r="S199" s="131"/>
      <c r="T199" s="135"/>
      <c r="U199" s="136"/>
      <c r="V199" s="137"/>
    </row>
    <row r="200" spans="1:22" x14ac:dyDescent="0.3">
      <c r="A200" s="129"/>
      <c r="B200" s="130"/>
      <c r="C200" s="132"/>
      <c r="D200" s="132"/>
      <c r="E200" s="132"/>
      <c r="F200" s="131"/>
      <c r="G200" s="131"/>
      <c r="H200" s="132"/>
      <c r="I200" s="132"/>
      <c r="J200" s="133" t="str">
        <f t="shared" si="11"/>
        <v/>
      </c>
      <c r="K200" s="130"/>
      <c r="L200" s="132"/>
      <c r="M200" s="131"/>
      <c r="N200" s="132"/>
      <c r="O200" s="132"/>
      <c r="P200" s="133" t="str">
        <f t="shared" si="12"/>
        <v/>
      </c>
      <c r="Q200" s="133" t="str">
        <f t="shared" si="13"/>
        <v/>
      </c>
      <c r="R200" s="134" t="str">
        <f t="shared" si="14"/>
        <v/>
      </c>
      <c r="S200" s="131"/>
      <c r="T200" s="135"/>
      <c r="U200" s="136"/>
      <c r="V200" s="137"/>
    </row>
    <row r="201" spans="1:22" x14ac:dyDescent="0.3">
      <c r="A201" s="129"/>
      <c r="B201" s="130"/>
      <c r="C201" s="132"/>
      <c r="D201" s="132"/>
      <c r="E201" s="132"/>
      <c r="F201" s="131"/>
      <c r="G201" s="131"/>
      <c r="H201" s="132"/>
      <c r="I201" s="132"/>
      <c r="J201" s="133" t="str">
        <f t="shared" si="11"/>
        <v/>
      </c>
      <c r="K201" s="130"/>
      <c r="L201" s="132"/>
      <c r="M201" s="131"/>
      <c r="N201" s="132"/>
      <c r="O201" s="132"/>
      <c r="P201" s="133" t="str">
        <f t="shared" si="12"/>
        <v/>
      </c>
      <c r="Q201" s="133" t="str">
        <f t="shared" si="13"/>
        <v/>
      </c>
      <c r="R201" s="134" t="str">
        <f t="shared" si="14"/>
        <v/>
      </c>
      <c r="S201" s="131"/>
      <c r="T201" s="135"/>
      <c r="U201" s="136"/>
      <c r="V201" s="137"/>
    </row>
    <row r="202" spans="1:22" x14ac:dyDescent="0.3">
      <c r="A202" s="129"/>
      <c r="B202" s="130"/>
      <c r="C202" s="132"/>
      <c r="D202" s="132"/>
      <c r="E202" s="132"/>
      <c r="F202" s="131"/>
      <c r="G202" s="131"/>
      <c r="H202" s="132"/>
      <c r="I202" s="132"/>
      <c r="J202" s="133" t="str">
        <f t="shared" si="11"/>
        <v/>
      </c>
      <c r="K202" s="130"/>
      <c r="L202" s="132"/>
      <c r="M202" s="131"/>
      <c r="N202" s="132"/>
      <c r="O202" s="132"/>
      <c r="P202" s="133" t="str">
        <f t="shared" si="12"/>
        <v/>
      </c>
      <c r="Q202" s="133" t="str">
        <f t="shared" si="13"/>
        <v/>
      </c>
      <c r="R202" s="134" t="str">
        <f t="shared" si="14"/>
        <v/>
      </c>
      <c r="S202" s="131"/>
      <c r="T202" s="135"/>
      <c r="U202" s="136"/>
      <c r="V202" s="137"/>
    </row>
    <row r="203" spans="1:22" x14ac:dyDescent="0.3">
      <c r="A203" s="129"/>
      <c r="B203" s="130"/>
      <c r="C203" s="132"/>
      <c r="D203" s="132"/>
      <c r="E203" s="132"/>
      <c r="F203" s="131"/>
      <c r="G203" s="131"/>
      <c r="H203" s="132"/>
      <c r="I203" s="132"/>
      <c r="J203" s="133" t="str">
        <f t="shared" ref="J203:J209" si="15">IF(AND(H203="Rare",I203="Insignificant"),"Minor", IF(AND(H203="Unlikely",I203="Insignificant"), "Minor", IF(AND(H203="Possible",I203="Insignificant"), "Minor", IF(AND(H203="Likely",I203="Insignificant"), "Moderate", IF(AND(H203="Almost Certain",I203="Insignificant"), "Major", IF(AND(H203="Rare",I203="Minor"), "Minor", IF(AND(H203="Unlikely",I203="Minor"), "Minor", IF(AND(H203="Possible",I203="Minor"), "Moderate", IF(AND(H203="Likely",I203="Minor"), "Major", IF(AND(H203="Almost Certain",I203="Minor"), "Major", IF(AND(H203="Rare",I203="Moderate"), "Minor", IF(AND(H203="Unlikely",I203="Moderate"), "Moderate", IF(AND(H203="Possible",I203="Moderate"), "Major", IF(AND(H203="Likely",I203="Moderate"), "Major", IF(AND(H203="Almost Certain",I203="Moderate"), "Severe", IF(AND(H203="Rare",I203="Major"), "Moderate", IF(AND(H203="Unlikely",I203="Major"), "Major", IF(AND(H203="Possible",I203="Major"), "Major", IF(AND(H203="Likely",I203="Major"), "Severe", IF(AND(H203="Almost Certain",I203="Major"), "Severe", IF(AND(H203="Rare",I203="Severe"), "Major", IF(AND(H203="Unlikely",I203="Severe"), "Major", IF(AND(H203="Possible",I203="Severe"), "Severe", IF(AND(H203="Likely",I203="Severe"), "Severe", IF(AND(H203="Almost Certain",I203="Severe"), "Severe", "")))))))))))))))))))))))))</f>
        <v/>
      </c>
      <c r="K203" s="130"/>
      <c r="L203" s="132"/>
      <c r="M203" s="131"/>
      <c r="N203" s="132"/>
      <c r="O203" s="132"/>
      <c r="P203" s="133" t="str">
        <f t="shared" ref="P203:P209" si="16">IF(AND(N203="Rare",O203="Insignificant"),"Minor", IF(AND(N203="Unlikely",O203="Insignificant"), "Minor", IF(AND(N203="Possible",O203="Insignificant"), "Minor", IF(AND(N203="Likely",O203="Insignificant"), "Moderate", IF(AND(N203="Almost Certain",O203="Insignificant"), "Major", IF(AND(N203="Rare",O203="Minor"), "Minor", IF(AND(N203="Unlikely",O203="Minor"), "Minor", IF(AND(N203="Possible",O203="Minor"), "Moderate", IF(AND(N203="Likely",O203="Minor"), "Major", IF(AND(N203="Almost Certain",O203="Minor"), "Major", IF(AND(N203="Rare",O203="Moderate"), "Minor", IF(AND(N203="Unlikely",O203="Moderate"), "Moderate", IF(AND(N203="Possible",O203="Moderate"), "Major", IF(AND(N203="Likely",O203="Moderate"), "Major", IF(AND(N203="Almost Certain",O203="Moderate"), "Severe", IF(AND(N203="Rare",O203="Major"), "Moderate", IF(AND(N203="Unlikely",O203="Major"), "Major", IF(AND(N203="Possible",O203="Major"), "Major", IF(AND(N203="Likely",O203="Major"), "Severe", IF(AND(N203="Almost Certain",O203="Major"), "Severe", IF(AND(N203="Rare",O203="Severe"), "Major", IF(AND(N203="Unlikely",O203="Severe"), "Major", IF(AND(N203="Possible",O203="Severe"), "Severe", IF(AND(N203="Likely",O203="Severe"), "Severe", IF(AND(N203="Almost Certain",O203="Severe"), "Severe", "")))))))))))))))))))))))))</f>
        <v/>
      </c>
      <c r="Q203" s="133" t="str">
        <f t="shared" ref="Q203:Q209" si="17">IF(AND($J203="Minor", $P203="Minor"), "Passed", IF(AND($J203="Moderate", OR($P203="Moderate", $P203="Minor")), "Passed", IF(AND($J203="Major", OR($P203="Major", $P203="Moderate", $P203="Minor")), "Passed", IF(AND($J203="Severe", OR($P203="Severe", $P203="Major", $P203="Moderate", $P203="Minor")), "Passed", IF($P203="", "", "Error")))))</f>
        <v/>
      </c>
      <c r="R203" s="134" t="str">
        <f t="shared" ref="R203:R209" si="18">IF(OR(D203="", P203=""), "", IF(AND(D203="Reputational",P203="severe"),"No",IF(AND(D203="Safeguarding",OR(P203="Moderate",P203="Major",P203="Severe")),"No",IF(AND(D203="Operational",OR(P203="Major",P203="Severe")),"No",IF(AND(D203="Fiduciary",OR(P203="Major",P203="Severe")),"No","Yes")))))</f>
        <v/>
      </c>
      <c r="S203" s="131"/>
      <c r="T203" s="135"/>
      <c r="U203" s="136"/>
      <c r="V203" s="137"/>
    </row>
    <row r="204" spans="1:22" x14ac:dyDescent="0.3">
      <c r="A204" s="129"/>
      <c r="B204" s="130"/>
      <c r="C204" s="132"/>
      <c r="D204" s="132"/>
      <c r="E204" s="132"/>
      <c r="F204" s="131"/>
      <c r="G204" s="131"/>
      <c r="H204" s="132"/>
      <c r="I204" s="132"/>
      <c r="J204" s="133" t="str">
        <f t="shared" si="15"/>
        <v/>
      </c>
      <c r="K204" s="130"/>
      <c r="L204" s="132"/>
      <c r="M204" s="131"/>
      <c r="N204" s="132"/>
      <c r="O204" s="132"/>
      <c r="P204" s="133" t="str">
        <f t="shared" si="16"/>
        <v/>
      </c>
      <c r="Q204" s="133" t="str">
        <f t="shared" si="17"/>
        <v/>
      </c>
      <c r="R204" s="134" t="str">
        <f t="shared" si="18"/>
        <v/>
      </c>
      <c r="S204" s="131"/>
      <c r="T204" s="135"/>
      <c r="U204" s="136"/>
      <c r="V204" s="137"/>
    </row>
    <row r="205" spans="1:22" x14ac:dyDescent="0.3">
      <c r="A205" s="129"/>
      <c r="B205" s="130"/>
      <c r="C205" s="132"/>
      <c r="D205" s="132"/>
      <c r="E205" s="132"/>
      <c r="F205" s="131"/>
      <c r="G205" s="131"/>
      <c r="H205" s="132"/>
      <c r="I205" s="132"/>
      <c r="J205" s="133" t="str">
        <f t="shared" si="15"/>
        <v/>
      </c>
      <c r="K205" s="130"/>
      <c r="L205" s="132"/>
      <c r="M205" s="131"/>
      <c r="N205" s="132"/>
      <c r="O205" s="132"/>
      <c r="P205" s="133" t="str">
        <f t="shared" si="16"/>
        <v/>
      </c>
      <c r="Q205" s="133" t="str">
        <f t="shared" si="17"/>
        <v/>
      </c>
      <c r="R205" s="134" t="str">
        <f t="shared" si="18"/>
        <v/>
      </c>
      <c r="S205" s="131"/>
      <c r="T205" s="135"/>
      <c r="U205" s="136"/>
      <c r="V205" s="137"/>
    </row>
    <row r="206" spans="1:22" x14ac:dyDescent="0.3">
      <c r="A206" s="129"/>
      <c r="B206" s="130"/>
      <c r="C206" s="132"/>
      <c r="D206" s="132"/>
      <c r="E206" s="132"/>
      <c r="F206" s="131"/>
      <c r="G206" s="131"/>
      <c r="H206" s="132"/>
      <c r="I206" s="132"/>
      <c r="J206" s="133" t="str">
        <f t="shared" si="15"/>
        <v/>
      </c>
      <c r="K206" s="130"/>
      <c r="L206" s="132"/>
      <c r="M206" s="131"/>
      <c r="N206" s="132"/>
      <c r="O206" s="132"/>
      <c r="P206" s="133" t="str">
        <f t="shared" si="16"/>
        <v/>
      </c>
      <c r="Q206" s="133" t="str">
        <f t="shared" si="17"/>
        <v/>
      </c>
      <c r="R206" s="134" t="str">
        <f t="shared" si="18"/>
        <v/>
      </c>
      <c r="S206" s="131"/>
      <c r="T206" s="135"/>
      <c r="U206" s="136"/>
      <c r="V206" s="137"/>
    </row>
    <row r="207" spans="1:22" x14ac:dyDescent="0.3">
      <c r="A207" s="129"/>
      <c r="B207" s="130"/>
      <c r="C207" s="132"/>
      <c r="D207" s="132"/>
      <c r="E207" s="132"/>
      <c r="F207" s="131"/>
      <c r="G207" s="131"/>
      <c r="H207" s="132"/>
      <c r="I207" s="132"/>
      <c r="J207" s="133" t="str">
        <f t="shared" si="15"/>
        <v/>
      </c>
      <c r="K207" s="130"/>
      <c r="L207" s="132"/>
      <c r="M207" s="131"/>
      <c r="N207" s="132"/>
      <c r="O207" s="132"/>
      <c r="P207" s="133" t="str">
        <f t="shared" si="16"/>
        <v/>
      </c>
      <c r="Q207" s="133" t="str">
        <f t="shared" si="17"/>
        <v/>
      </c>
      <c r="R207" s="134" t="str">
        <f t="shared" si="18"/>
        <v/>
      </c>
      <c r="S207" s="131"/>
      <c r="T207" s="135"/>
      <c r="U207" s="136"/>
      <c r="V207" s="137"/>
    </row>
    <row r="208" spans="1:22" x14ac:dyDescent="0.3">
      <c r="A208" s="129"/>
      <c r="B208" s="130"/>
      <c r="C208" s="132"/>
      <c r="D208" s="132"/>
      <c r="E208" s="132"/>
      <c r="F208" s="131"/>
      <c r="G208" s="131"/>
      <c r="H208" s="132"/>
      <c r="I208" s="132"/>
      <c r="J208" s="133" t="str">
        <f t="shared" si="15"/>
        <v/>
      </c>
      <c r="K208" s="130"/>
      <c r="L208" s="132"/>
      <c r="M208" s="131"/>
      <c r="N208" s="132"/>
      <c r="O208" s="132"/>
      <c r="P208" s="133" t="str">
        <f t="shared" si="16"/>
        <v/>
      </c>
      <c r="Q208" s="133" t="str">
        <f t="shared" si="17"/>
        <v/>
      </c>
      <c r="R208" s="134" t="str">
        <f t="shared" si="18"/>
        <v/>
      </c>
      <c r="S208" s="131"/>
      <c r="T208" s="135"/>
      <c r="U208" s="136"/>
      <c r="V208" s="137"/>
    </row>
    <row r="209" spans="1:22" x14ac:dyDescent="0.3">
      <c r="A209" s="129"/>
      <c r="B209" s="130"/>
      <c r="C209" s="132"/>
      <c r="D209" s="132"/>
      <c r="E209" s="132"/>
      <c r="F209" s="131"/>
      <c r="G209" s="131"/>
      <c r="H209" s="132"/>
      <c r="I209" s="132"/>
      <c r="J209" s="133" t="str">
        <f t="shared" si="15"/>
        <v/>
      </c>
      <c r="K209" s="130"/>
      <c r="L209" s="132"/>
      <c r="M209" s="131"/>
      <c r="N209" s="132"/>
      <c r="O209" s="132"/>
      <c r="P209" s="133" t="str">
        <f t="shared" si="16"/>
        <v/>
      </c>
      <c r="Q209" s="133" t="str">
        <f t="shared" si="17"/>
        <v/>
      </c>
      <c r="R209" s="134" t="str">
        <f t="shared" si="18"/>
        <v/>
      </c>
      <c r="S209" s="131"/>
      <c r="T209" s="135"/>
      <c r="U209" s="136"/>
      <c r="V209" s="137"/>
    </row>
  </sheetData>
  <conditionalFormatting sqref="C10 C14:C209">
    <cfRule type="cellIs" dxfId="41" priority="137" operator="equal">
      <formula>"Open"</formula>
    </cfRule>
    <cfRule type="cellIs" dxfId="40" priority="138" operator="equal">
      <formula>"New / Emerging"</formula>
    </cfRule>
    <cfRule type="cellIs" dxfId="39" priority="139" operator="equal">
      <formula>"Closed"</formula>
    </cfRule>
  </conditionalFormatting>
  <conditionalFormatting sqref="J10:J209">
    <cfRule type="cellIs" dxfId="38" priority="55" operator="equal">
      <formula>"Severe"</formula>
    </cfRule>
    <cfRule type="cellIs" dxfId="37" priority="56" operator="equal">
      <formula>"Major"</formula>
    </cfRule>
    <cfRule type="cellIs" dxfId="36" priority="57" operator="equal">
      <formula>"Moderate"</formula>
    </cfRule>
    <cfRule type="cellIs" dxfId="35" priority="58" operator="equal">
      <formula>"Minor"</formula>
    </cfRule>
  </conditionalFormatting>
  <conditionalFormatting sqref="Q10:Q209">
    <cfRule type="cellIs" dxfId="34" priority="52" operator="equal">
      <formula>"Passed"</formula>
    </cfRule>
    <cfRule type="cellIs" dxfId="33" priority="53" operator="equal">
      <formula>"Error"</formula>
    </cfRule>
  </conditionalFormatting>
  <conditionalFormatting sqref="P10:P209">
    <cfRule type="cellIs" dxfId="32" priority="24" operator="equal">
      <formula>"Severe"</formula>
    </cfRule>
    <cfRule type="cellIs" dxfId="31" priority="25" operator="equal">
      <formula>"Major"</formula>
    </cfRule>
    <cfRule type="cellIs" dxfId="30" priority="26" operator="equal">
      <formula>"Moderate"</formula>
    </cfRule>
    <cfRule type="cellIs" dxfId="29" priority="27" operator="equal">
      <formula>"Minor"</formula>
    </cfRule>
  </conditionalFormatting>
  <conditionalFormatting sqref="A10 A14:A209">
    <cfRule type="expression" dxfId="28" priority="22">
      <formula>AND(NOT(ISBLANK($B10)),ISBLANK($A10))</formula>
    </cfRule>
  </conditionalFormatting>
  <conditionalFormatting sqref="B10 B14:B209">
    <cfRule type="expression" dxfId="27" priority="21">
      <formula>AND(NOT(ISBLANK($A10)),ISBLANK($B10))</formula>
    </cfRule>
  </conditionalFormatting>
  <conditionalFormatting sqref="C10 C14:C209">
    <cfRule type="expression" dxfId="26" priority="20">
      <formula>AND(NOT(ISBLANK($B10)),ISBLANK($C10))</formula>
    </cfRule>
  </conditionalFormatting>
  <conditionalFormatting sqref="D10:D209">
    <cfRule type="expression" dxfId="25" priority="19">
      <formula>AND(NOT(ISBLANK($B10)),ISBLANK($D10))</formula>
    </cfRule>
  </conditionalFormatting>
  <conditionalFormatting sqref="E10:E209">
    <cfRule type="expression" dxfId="24" priority="18">
      <formula>AND(NOT(ISBLANK($B10)),ISBLANK($E10))</formula>
    </cfRule>
  </conditionalFormatting>
  <conditionalFormatting sqref="F10:F209">
    <cfRule type="expression" dxfId="23" priority="17">
      <formula>AND(NOT(ISBLANK($B10)),ISBLANK($F10))</formula>
    </cfRule>
  </conditionalFormatting>
  <conditionalFormatting sqref="G10:G209">
    <cfRule type="expression" dxfId="22" priority="16">
      <formula>AND(NOT(ISBLANK($B10)),ISBLANK($G10))</formula>
    </cfRule>
  </conditionalFormatting>
  <conditionalFormatting sqref="H10:H209">
    <cfRule type="expression" dxfId="21" priority="15">
      <formula>AND(NOT(ISBLANK($B10)),ISBLANK($H10))</formula>
    </cfRule>
  </conditionalFormatting>
  <conditionalFormatting sqref="I10:I209">
    <cfRule type="expression" dxfId="20" priority="14">
      <formula>AND(NOT(ISBLANK($B10)),ISBLANK($I10))</formula>
    </cfRule>
  </conditionalFormatting>
  <conditionalFormatting sqref="K10:K209">
    <cfRule type="expression" dxfId="19" priority="13">
      <formula>AND(NOT(ISBLANK($B10)),ISBLANK($K10))</formula>
    </cfRule>
  </conditionalFormatting>
  <conditionalFormatting sqref="L10:L209">
    <cfRule type="expression" dxfId="18" priority="12">
      <formula>AND(NOT(ISBLANK($B10)),ISBLANK($L10))</formula>
    </cfRule>
  </conditionalFormatting>
  <conditionalFormatting sqref="M10:M209">
    <cfRule type="expression" dxfId="17" priority="11">
      <formula>AND(NOT(ISBLANK($B10)),ISBLANK($M10))</formula>
    </cfRule>
  </conditionalFormatting>
  <conditionalFormatting sqref="N10:N209">
    <cfRule type="expression" dxfId="16" priority="10">
      <formula>AND(NOT(ISBLANK($B10)),ISBLANK($N10))</formula>
    </cfRule>
  </conditionalFormatting>
  <conditionalFormatting sqref="O10:O209">
    <cfRule type="expression" dxfId="15" priority="9">
      <formula>AND(NOT(ISBLANK($B10)),ISBLANK($O10))</formula>
    </cfRule>
  </conditionalFormatting>
  <conditionalFormatting sqref="S10:S209">
    <cfRule type="expression" dxfId="14" priority="8">
      <formula>AND($C10="Open", $S10="")</formula>
    </cfRule>
  </conditionalFormatting>
  <conditionalFormatting sqref="T10:T209">
    <cfRule type="expression" dxfId="13" priority="7">
      <formula>AND($C10="Open", $T10="")</formula>
    </cfRule>
  </conditionalFormatting>
  <conditionalFormatting sqref="C11:C13">
    <cfRule type="cellIs" dxfId="12" priority="4" operator="equal">
      <formula>"Open"</formula>
    </cfRule>
    <cfRule type="cellIs" dxfId="11" priority="5" operator="equal">
      <formula>"New / Emerging"</formula>
    </cfRule>
    <cfRule type="cellIs" dxfId="10" priority="6" operator="equal">
      <formula>"Closed"</formula>
    </cfRule>
  </conditionalFormatting>
  <conditionalFormatting sqref="A11:A13">
    <cfRule type="expression" dxfId="9" priority="3">
      <formula>AND(NOT(ISBLANK($B11)),ISBLANK($A11))</formula>
    </cfRule>
  </conditionalFormatting>
  <conditionalFormatting sqref="B11:B13">
    <cfRule type="expression" dxfId="8" priority="2">
      <formula>AND(NOT(ISBLANK($A11)),ISBLANK($B11))</formula>
    </cfRule>
  </conditionalFormatting>
  <conditionalFormatting sqref="C11:C13">
    <cfRule type="expression" dxfId="7" priority="1">
      <formula>AND(NOT(ISBLANK($B11)),ISBLANK($C11))</formula>
    </cfRule>
  </conditionalFormatting>
  <dataValidations count="6">
    <dataValidation type="list" allowBlank="1" showInputMessage="1" showErrorMessage="1" sqref="C10:C209" xr:uid="{FE9668E0-87E6-4FBB-8359-DEC77A72A246}">
      <formula1>"New / Emerging, Open, Closed"</formula1>
    </dataValidation>
    <dataValidation type="list" allowBlank="1" showInputMessage="1" showErrorMessage="1" sqref="U10:U209" xr:uid="{909A97AA-ACFF-4792-8B2C-9E25EB5A57F9}">
      <formula1>"Yes - this risk materialised, No - the risk never materialised"</formula1>
    </dataValidation>
    <dataValidation type="date" allowBlank="1" showInputMessage="1" showErrorMessage="1" errorTitle="Format Error" error="Please enter the date the risk was added to the risk register in the DD/MM/YYYY format" sqref="A10:A209 V10:V209" xr:uid="{D8541264-483F-4AD8-9AE8-78992B3EB1AD}">
      <formula1>41275</formula1>
      <formula2>45291</formula2>
    </dataValidation>
    <dataValidation type="list" allowBlank="1" showInputMessage="1" showErrorMessage="1" sqref="D10:D209" xr:uid="{D8BF184A-CFD0-4E01-ACF2-9532F7541BCC}">
      <formula1>MainCategory</formula1>
    </dataValidation>
    <dataValidation type="list" allowBlank="1" showInputMessage="1" showErrorMessage="1" sqref="E10:E209" xr:uid="{8C84514F-8E81-4121-9A85-E1646C7D13FB}">
      <formula1>INDIRECT($D10)</formula1>
    </dataValidation>
    <dataValidation allowBlank="1" showInputMessage="1" errorTitle="Error" error="Overall residual risk cannot be higher than overall inherent risk. Check the probability and impact of residual risk again" sqref="Q10:Q209" xr:uid="{A98E96CB-03DD-410F-8008-CE02A9458D2A}"/>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37B64C05-FC8A-422B-BD06-6685E0105D98}">
          <x14:formula1>
            <xm:f>'Dropdown lists'!$E$3:$E$6</xm:f>
          </x14:formula1>
          <xm:sqref>L10:L209</xm:sqref>
        </x14:dataValidation>
        <x14:dataValidation type="list" allowBlank="1" showInputMessage="1" showErrorMessage="1" xr:uid="{9A60FBC3-4FBA-44B8-9B8D-2EE5655EBD67}">
          <x14:formula1>
            <xm:f>'Dropdown lists'!$A$11:$A$13</xm:f>
          </x14:formula1>
          <xm:sqref>T10:T209</xm:sqref>
        </x14:dataValidation>
        <x14:dataValidation type="list" allowBlank="1" showInputMessage="1" showErrorMessage="1" xr:uid="{8ABC381A-6E1D-4F39-A439-882ACD9FBE1F}">
          <x14:formula1>
            <xm:f>'Dropdown lists'!$C$3:$C$7</xm:f>
          </x14:formula1>
          <xm:sqref>H10:H209 N10:N209</xm:sqref>
        </x14:dataValidation>
        <x14:dataValidation type="list" allowBlank="1" showInputMessage="1" showErrorMessage="1" xr:uid="{3EB05DEB-3E21-48B2-89E2-709560F7B62F}">
          <x14:formula1>
            <xm:f>'Dropdown lists'!$A$3:$A$7</xm:f>
          </x14:formula1>
          <xm:sqref>I10:I209 O10:O209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076AB-5D53-4C8F-AA48-2706BF55CB44}">
  <dimension ref="A1:D21"/>
  <sheetViews>
    <sheetView zoomScale="79" zoomScaleNormal="130" workbookViewId="0">
      <selection activeCell="D42" sqref="D42"/>
    </sheetView>
  </sheetViews>
  <sheetFormatPr defaultRowHeight="14.4" x14ac:dyDescent="0.3"/>
  <cols>
    <col min="1" max="1" width="33.77734375" style="12" bestFit="1" customWidth="1"/>
    <col min="2" max="2" width="24.88671875" style="12" customWidth="1"/>
    <col min="3" max="3" width="20.44140625" style="12" customWidth="1"/>
    <col min="4" max="4" width="40.21875" style="12" customWidth="1"/>
    <col min="5" max="16384" width="8.88671875" style="12"/>
  </cols>
  <sheetData>
    <row r="1" spans="1:4" ht="30" customHeight="1" x14ac:dyDescent="0.3">
      <c r="A1" s="110" t="s">
        <v>154</v>
      </c>
      <c r="B1" s="99"/>
      <c r="C1" s="100"/>
      <c r="D1" s="100"/>
    </row>
    <row r="2" spans="1:4" ht="31.2" customHeight="1" x14ac:dyDescent="0.3">
      <c r="A2" s="109" t="s">
        <v>155</v>
      </c>
      <c r="B2" s="128">
        <f>COUNTIF('Project Risk Register'!$C$10:$C$209,"New / Emerging")+COUNTIF('Project Risk Register'!$C$10:$C$209,"Open")</f>
        <v>0</v>
      </c>
      <c r="C2" s="102"/>
      <c r="D2" s="102"/>
    </row>
    <row r="3" spans="1:4" ht="24" customHeight="1" x14ac:dyDescent="0.3">
      <c r="A3" s="112" t="s">
        <v>156</v>
      </c>
      <c r="B3" s="111"/>
      <c r="C3" s="103"/>
      <c r="D3" s="103"/>
    </row>
    <row r="4" spans="1:4" ht="18" x14ac:dyDescent="0.3">
      <c r="A4" s="101" t="s">
        <v>27</v>
      </c>
      <c r="B4" s="128">
        <f>COUNTIFS('Project Risk Register'!$D$10:$D$209,"Context", 'Project Risk Register'!$C$10:$C$209,"Open")+COUNTIFS('Project Risk Register'!$D$10:$D$209,"Context", 'Project Risk Register'!$C$10:$C$209,"New / Emerging")</f>
        <v>0</v>
      </c>
      <c r="D4" s="104"/>
    </row>
    <row r="5" spans="1:4" ht="18" x14ac:dyDescent="0.3">
      <c r="A5" s="101" t="s">
        <v>28</v>
      </c>
      <c r="B5" s="128">
        <f>COUNTIFS('Project Risk Register'!$D$10:$D$209,"Delivery", 'Project Risk Register'!$C$10:$C$209,"Open")+COUNTIFS('Project Risk Register'!$D$10:$D$209,"Delivery", 'Project Risk Register'!$C$10:$C$209,"New / Emerging")</f>
        <v>0</v>
      </c>
      <c r="D5" s="104"/>
    </row>
    <row r="6" spans="1:4" ht="18" x14ac:dyDescent="0.3">
      <c r="A6" s="101" t="s">
        <v>29</v>
      </c>
      <c r="B6" s="128">
        <f>COUNTIFS('Project Risk Register'!$D$10:$D$209,"Safeguarding", 'Project Risk Register'!$C$10:$C$209,"Open")+COUNTIFS('Project Risk Register'!$D$10:$D$209,"Safeguarding", 'Project Risk Register'!$C$10:$C$209,"New / Emerging")</f>
        <v>0</v>
      </c>
      <c r="D6" s="104"/>
    </row>
    <row r="7" spans="1:4" ht="18" x14ac:dyDescent="0.3">
      <c r="A7" s="101" t="s">
        <v>81</v>
      </c>
      <c r="B7" s="128">
        <f>COUNTIFS('Project Risk Register'!$D$10:$D$209,"Operational", 'Project Risk Register'!$C$10:$C$209,"Open")+COUNTIFS('Project Risk Register'!$D$10:$D$209,"Operational", 'Project Risk Register'!$C$10:$C$209,"New / Emerging")</f>
        <v>0</v>
      </c>
      <c r="D7" s="104"/>
    </row>
    <row r="8" spans="1:4" ht="18" x14ac:dyDescent="0.3">
      <c r="A8" s="101" t="s">
        <v>30</v>
      </c>
      <c r="B8" s="128">
        <f>COUNTIFS('Project Risk Register'!$D$10:$D$209,"Fiduciary", 'Project Risk Register'!$C$10:$C$209,"Open")+COUNTIFS('Project Risk Register'!$D$10:$D$209,"Fiduciary", 'Project Risk Register'!$C$10:$C$209,"New / Emerging")</f>
        <v>0</v>
      </c>
      <c r="D8" s="104"/>
    </row>
    <row r="9" spans="1:4" ht="18" x14ac:dyDescent="0.3">
      <c r="A9" s="105" t="s">
        <v>31</v>
      </c>
      <c r="B9" s="128">
        <f>COUNTIFS('Project Risk Register'!$D$10:$D$209,"Reputational", 'Project Risk Register'!$C$10:$C$209,"Open")+COUNTIFS('Project Risk Register'!$D$10:$D$209,"Reputational", 'Project Risk Register'!$C$10:$C$209,"New / Emerging")</f>
        <v>0</v>
      </c>
      <c r="D9" s="104"/>
    </row>
    <row r="10" spans="1:4" ht="29.4" customHeight="1" x14ac:dyDescent="0.3">
      <c r="A10" s="109" t="s">
        <v>157</v>
      </c>
      <c r="B10" s="109"/>
      <c r="C10" s="109" t="s">
        <v>158</v>
      </c>
      <c r="D10" s="109"/>
    </row>
    <row r="11" spans="1:4" ht="18" x14ac:dyDescent="0.3">
      <c r="A11" s="106" t="s">
        <v>44</v>
      </c>
      <c r="B11" s="101">
        <f>COUNTIFS('Project Risk Register'!$J$10:$J$209, "Minor", 'Project Risk Register'!$C$10:$C$209, "Open")+COUNTIFS('Project Risk Register'!$J$10:$J$209, "Minor", 'Project Risk Register'!$C$10:$C$209, "New / Emerging")</f>
        <v>0</v>
      </c>
      <c r="C11" s="106" t="s">
        <v>44</v>
      </c>
      <c r="D11" s="101">
        <f>COUNTIFS('Project Risk Register'!$P$10:$P$209, "Minor", 'Project Risk Register'!$C$10:$C$209, "Open")+COUNTIFS('Project Risk Register'!$P$10:$P$209, "Minor", 'Project Risk Register'!$C$10:$C$209, "New / Emerging")</f>
        <v>0</v>
      </c>
    </row>
    <row r="12" spans="1:4" ht="18" x14ac:dyDescent="0.3">
      <c r="A12" s="106" t="s">
        <v>21</v>
      </c>
      <c r="B12" s="101">
        <f>COUNTIFS('Project Risk Register'!$J$10:$J$209, "Moderate", 'Project Risk Register'!$C$10:$C$209, "Open")+COUNTIFS('Project Risk Register'!$J$10:$J$209, "Moderate", 'Project Risk Register'!$C$10:$C$209, "New / Emerging")</f>
        <v>0</v>
      </c>
      <c r="C12" s="106" t="s">
        <v>21</v>
      </c>
      <c r="D12" s="101">
        <f>COUNTIFS('Project Risk Register'!$P$10:$P$209, "Moderate", 'Project Risk Register'!$C$10:$C$209, "Open")+COUNTIFS('Project Risk Register'!$P$10:$P$209, "Moderate", 'Project Risk Register'!$C$10:$C$209, "New / Emerging")</f>
        <v>0</v>
      </c>
    </row>
    <row r="13" spans="1:4" ht="18" x14ac:dyDescent="0.3">
      <c r="A13" s="106" t="s">
        <v>52</v>
      </c>
      <c r="B13" s="101">
        <f>COUNTIFS('Project Risk Register'!$J$10:$J$209, "Major", 'Project Risk Register'!$C$10:$C$209, "Open")+COUNTIFS('Project Risk Register'!$J$10:$J$209, "Major", 'Project Risk Register'!$C$10:$C$209, "New / Emerging")</f>
        <v>0</v>
      </c>
      <c r="C13" s="106" t="s">
        <v>52</v>
      </c>
      <c r="D13" s="101">
        <f>COUNTIFS('Project Risk Register'!$P$10:$P$209, "Major", 'Project Risk Register'!$C$10:$C$209, "Open")+COUNTIFS('Project Risk Register'!$P$10:$P$209, "Major", 'Project Risk Register'!$C$10:$C$209, "New / Emerging")</f>
        <v>0</v>
      </c>
    </row>
    <row r="14" spans="1:4" ht="18" x14ac:dyDescent="0.3">
      <c r="A14" s="106" t="s">
        <v>45</v>
      </c>
      <c r="B14" s="101">
        <f>COUNTIFS('Project Risk Register'!$J$10:$J$209, "Severe", 'Project Risk Register'!$C$10:$C$209, "Open")+COUNTIFS('Project Risk Register'!$J$10:$J$209, "Severe", 'Project Risk Register'!$C$10:$C$209, "New / Emerging")</f>
        <v>0</v>
      </c>
      <c r="C14" s="106" t="s">
        <v>45</v>
      </c>
      <c r="D14" s="101">
        <f>COUNTIFS('Project Risk Register'!$P$10:$P$209, "Severe", 'Project Risk Register'!$C$10:$C$209, "Open")+COUNTIFS('Project Risk Register'!$P$10:$P$209, "Severe", 'Project Risk Register'!$C$10:$C$209, "New / Emerging")</f>
        <v>0</v>
      </c>
    </row>
    <row r="15" spans="1:4" ht="18" x14ac:dyDescent="0.3">
      <c r="A15" s="114" t="s">
        <v>87</v>
      </c>
      <c r="B15" s="101">
        <f>COUNTIF('Project Risk Register'!$C$10:$C$209, "Open")</f>
        <v>0</v>
      </c>
      <c r="C15" s="114" t="s">
        <v>84</v>
      </c>
      <c r="D15" s="128">
        <f>COUNTIFS('Project Risk Register'!$T$10:$T$209, "Upwards", 'Project Risk Register'!$C$10:$C$209, "Open")+COUNTIFS('Project Risk Register'!$T$10:$T$209, "Upwards", 'Project Risk Register'!$C$10:$C$209, "New / Emerging")</f>
        <v>0</v>
      </c>
    </row>
    <row r="16" spans="1:4" ht="18" x14ac:dyDescent="0.3">
      <c r="A16" s="114" t="s">
        <v>89</v>
      </c>
      <c r="B16" s="101">
        <f>COUNTIF('Project Risk Register'!$C$10:$C$209, "New / Emerging")</f>
        <v>0</v>
      </c>
      <c r="C16" s="114" t="s">
        <v>83</v>
      </c>
      <c r="D16" s="128">
        <f>COUNTIFS('Project Risk Register'!$T$10:$T$209, "Steady", 'Project Risk Register'!$C$10:$C$209, "Open")+COUNTIFS('Project Risk Register'!$T$10:$T$209, "Steady", 'Project Risk Register'!$C$10:$C$209, "New / Emerging")</f>
        <v>0</v>
      </c>
    </row>
    <row r="17" spans="1:4" ht="18" x14ac:dyDescent="0.3">
      <c r="A17" s="114" t="s">
        <v>88</v>
      </c>
      <c r="B17" s="101">
        <f>COUNTIF('Project Risk Register'!$C$10:$C$209, "Closed")</f>
        <v>0</v>
      </c>
      <c r="C17" s="114" t="s">
        <v>85</v>
      </c>
      <c r="D17" s="128">
        <f>COUNTIFS('Project Risk Register'!$T$10:$T$209, "Downwards", 'Project Risk Register'!$C$10:$C$209, "Open")+COUNTIFS('Project Risk Register'!$T$10:$T$209, "Downwards", 'Project Risk Register'!$C$10:$C$209, "New / Emerging")</f>
        <v>0</v>
      </c>
    </row>
    <row r="18" spans="1:4" ht="18" x14ac:dyDescent="0.3">
      <c r="C18" s="107"/>
      <c r="D18" s="107"/>
    </row>
    <row r="19" spans="1:4" ht="18" x14ac:dyDescent="0.3">
      <c r="C19" s="103"/>
    </row>
    <row r="20" spans="1:4" ht="18" x14ac:dyDescent="0.3">
      <c r="C20" s="113"/>
    </row>
    <row r="21" spans="1:4" x14ac:dyDescent="0.3">
      <c r="B21" s="108"/>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5008B-466B-4DDD-BAB0-38A01551EE9B}">
  <dimension ref="A2:M15"/>
  <sheetViews>
    <sheetView workbookViewId="0">
      <selection activeCell="C11" sqref="C11"/>
    </sheetView>
  </sheetViews>
  <sheetFormatPr defaultRowHeight="14.4" x14ac:dyDescent="0.3"/>
  <cols>
    <col min="1" max="1" width="25.44140625" customWidth="1"/>
    <col min="3" max="3" width="27.6640625" customWidth="1"/>
    <col min="7" max="7" width="12.33203125" bestFit="1" customWidth="1"/>
    <col min="8" max="8" width="23.6640625" bestFit="1" customWidth="1"/>
    <col min="9" max="9" width="24.33203125" bestFit="1" customWidth="1"/>
    <col min="10" max="10" width="27.44140625" bestFit="1" customWidth="1"/>
    <col min="11" max="11" width="36.33203125" bestFit="1" customWidth="1"/>
    <col min="12" max="12" width="23.33203125" bestFit="1" customWidth="1"/>
    <col min="13" max="13" width="20.33203125" bestFit="1" customWidth="1"/>
  </cols>
  <sheetData>
    <row r="2" spans="1:13" x14ac:dyDescent="0.3">
      <c r="A2" s="6" t="s">
        <v>86</v>
      </c>
      <c r="C2" s="6" t="s">
        <v>70</v>
      </c>
      <c r="G2" s="6" t="s">
        <v>92</v>
      </c>
      <c r="H2" s="6" t="s">
        <v>27</v>
      </c>
      <c r="I2" s="6" t="s">
        <v>30</v>
      </c>
      <c r="J2" s="6" t="s">
        <v>81</v>
      </c>
      <c r="K2" s="6" t="s">
        <v>28</v>
      </c>
      <c r="L2" s="6" t="s">
        <v>29</v>
      </c>
      <c r="M2" s="6" t="s">
        <v>31</v>
      </c>
    </row>
    <row r="3" spans="1:13" x14ac:dyDescent="0.3">
      <c r="A3" s="2" t="s">
        <v>24</v>
      </c>
      <c r="B3" s="3"/>
      <c r="C3" s="2" t="s">
        <v>46</v>
      </c>
      <c r="D3" s="3"/>
      <c r="E3" t="s">
        <v>23</v>
      </c>
      <c r="G3" t="s">
        <v>27</v>
      </c>
      <c r="H3" t="s">
        <v>93</v>
      </c>
      <c r="I3" s="16" t="s">
        <v>118</v>
      </c>
      <c r="J3" t="s">
        <v>100</v>
      </c>
      <c r="K3" t="s">
        <v>103</v>
      </c>
      <c r="L3" t="s">
        <v>110</v>
      </c>
      <c r="M3" t="s">
        <v>112</v>
      </c>
    </row>
    <row r="4" spans="1:13" x14ac:dyDescent="0.3">
      <c r="A4" s="2" t="s">
        <v>44</v>
      </c>
      <c r="B4" s="3"/>
      <c r="C4" s="2" t="s">
        <v>47</v>
      </c>
      <c r="D4" s="3"/>
      <c r="E4" t="s">
        <v>22</v>
      </c>
      <c r="G4" t="s">
        <v>28</v>
      </c>
      <c r="H4" t="s">
        <v>94</v>
      </c>
      <c r="I4" s="16" t="s">
        <v>119</v>
      </c>
      <c r="J4" t="s">
        <v>101</v>
      </c>
      <c r="K4" t="s">
        <v>104</v>
      </c>
      <c r="L4" t="s">
        <v>111</v>
      </c>
      <c r="M4" t="s">
        <v>113</v>
      </c>
    </row>
    <row r="5" spans="1:13" x14ac:dyDescent="0.3">
      <c r="A5" s="2" t="s">
        <v>21</v>
      </c>
      <c r="B5" s="3"/>
      <c r="C5" s="2" t="s">
        <v>48</v>
      </c>
      <c r="D5" s="3"/>
      <c r="E5" t="s">
        <v>20</v>
      </c>
      <c r="G5" t="s">
        <v>29</v>
      </c>
      <c r="H5" t="s">
        <v>95</v>
      </c>
      <c r="I5" s="16" t="s">
        <v>120</v>
      </c>
      <c r="J5" t="s">
        <v>102</v>
      </c>
      <c r="K5" t="s">
        <v>105</v>
      </c>
      <c r="L5" t="s">
        <v>117</v>
      </c>
      <c r="M5" t="s">
        <v>114</v>
      </c>
    </row>
    <row r="6" spans="1:13" x14ac:dyDescent="0.3">
      <c r="A6" s="2" t="s">
        <v>52</v>
      </c>
      <c r="B6" s="3"/>
      <c r="C6" s="2" t="s">
        <v>49</v>
      </c>
      <c r="D6" s="3"/>
      <c r="E6" t="s">
        <v>19</v>
      </c>
      <c r="G6" t="s">
        <v>81</v>
      </c>
      <c r="H6" t="s">
        <v>96</v>
      </c>
      <c r="I6" s="16" t="s">
        <v>121</v>
      </c>
      <c r="J6" t="s">
        <v>117</v>
      </c>
      <c r="K6" t="s">
        <v>106</v>
      </c>
      <c r="M6" t="s">
        <v>117</v>
      </c>
    </row>
    <row r="7" spans="1:13" x14ac:dyDescent="0.3">
      <c r="A7" s="2" t="s">
        <v>45</v>
      </c>
      <c r="B7" s="3"/>
      <c r="C7" s="2" t="s">
        <v>50</v>
      </c>
      <c r="D7" s="3"/>
      <c r="G7" t="s">
        <v>30</v>
      </c>
      <c r="H7" t="s">
        <v>116</v>
      </c>
      <c r="I7" s="16" t="s">
        <v>122</v>
      </c>
      <c r="K7" t="s">
        <v>107</v>
      </c>
    </row>
    <row r="8" spans="1:13" x14ac:dyDescent="0.3">
      <c r="C8" t="s">
        <v>51</v>
      </c>
      <c r="D8" s="3"/>
      <c r="G8" t="s">
        <v>31</v>
      </c>
      <c r="H8" t="s">
        <v>97</v>
      </c>
      <c r="I8" s="16" t="s">
        <v>123</v>
      </c>
      <c r="K8" t="s">
        <v>108</v>
      </c>
    </row>
    <row r="9" spans="1:13" x14ac:dyDescent="0.3">
      <c r="C9" t="s">
        <v>51</v>
      </c>
      <c r="D9" s="3"/>
      <c r="G9" t="s">
        <v>115</v>
      </c>
      <c r="H9" t="s">
        <v>98</v>
      </c>
      <c r="I9" s="16" t="s">
        <v>124</v>
      </c>
      <c r="K9" t="s">
        <v>109</v>
      </c>
    </row>
    <row r="10" spans="1:13" x14ac:dyDescent="0.3">
      <c r="A10" s="6" t="s">
        <v>71</v>
      </c>
      <c r="C10" s="6" t="s">
        <v>69</v>
      </c>
      <c r="D10" s="3"/>
      <c r="H10" t="s">
        <v>99</v>
      </c>
      <c r="I10" s="16" t="s">
        <v>125</v>
      </c>
      <c r="K10" t="s">
        <v>117</v>
      </c>
    </row>
    <row r="11" spans="1:13" x14ac:dyDescent="0.3">
      <c r="A11" t="s">
        <v>41</v>
      </c>
      <c r="C11" t="s">
        <v>38</v>
      </c>
      <c r="D11" s="3"/>
      <c r="E11" t="s">
        <v>35</v>
      </c>
      <c r="H11" t="s">
        <v>117</v>
      </c>
      <c r="I11" s="16" t="s">
        <v>126</v>
      </c>
    </row>
    <row r="12" spans="1:13" x14ac:dyDescent="0.3">
      <c r="A12" t="s">
        <v>42</v>
      </c>
      <c r="C12" t="s">
        <v>39</v>
      </c>
      <c r="D12" s="3"/>
      <c r="E12" t="s">
        <v>36</v>
      </c>
      <c r="I12" s="16" t="s">
        <v>127</v>
      </c>
    </row>
    <row r="13" spans="1:13" x14ac:dyDescent="0.3">
      <c r="A13" t="s">
        <v>43</v>
      </c>
      <c r="C13" t="s">
        <v>40</v>
      </c>
      <c r="D13" s="3"/>
      <c r="E13" t="s">
        <v>37</v>
      </c>
      <c r="I13" s="16" t="s">
        <v>128</v>
      </c>
    </row>
    <row r="14" spans="1:13" x14ac:dyDescent="0.3">
      <c r="I14" s="16" t="s">
        <v>129</v>
      </c>
    </row>
    <row r="15" spans="1:13" x14ac:dyDescent="0.3">
      <c r="I15" t="s">
        <v>115</v>
      </c>
    </row>
  </sheetData>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AD3E7B2E2A5F04FAC285FA29C18CE0D" ma:contentTypeVersion="" ma:contentTypeDescription="Create a new document." ma:contentTypeScope="" ma:versionID="2ba20cc7e9cbf9549628cd8204102008">
  <xsd:schema xmlns:xsd="http://www.w3.org/2001/XMLSchema" xmlns:xs="http://www.w3.org/2001/XMLSchema" xmlns:p="http://schemas.microsoft.com/office/2006/metadata/properties" targetNamespace="http://schemas.microsoft.com/office/2006/metadata/properties" ma:root="true" ma:fieldsID="f3e687d5f98ee29b9cfcc2ff24550dc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B7AEA3-70D0-44BC-8DE2-DEBA71C136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50DC606-4891-41D3-860A-B730E9ADDB6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F55D572-A57E-4F31-94B5-1FA84F8B4AA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Grant Detail</vt:lpstr>
      <vt:lpstr>FCDO Risk Guidance</vt:lpstr>
      <vt:lpstr>Project Risk Register</vt:lpstr>
      <vt:lpstr>Data Summary</vt:lpstr>
      <vt:lpstr>Dropdown lists</vt:lpstr>
      <vt:lpstr>MainCategory</vt:lpstr>
      <vt:lpstr>'Grant Detail'!Print_Area</vt:lpstr>
      <vt:lpstr>SubContext</vt:lpstr>
      <vt:lpstr>SubDelivery</vt:lpstr>
      <vt:lpstr>SubFiduciary</vt:lpstr>
      <vt:lpstr>SubOperational</vt:lpstr>
      <vt:lpstr>SubReputational</vt:lpstr>
      <vt:lpstr>SubSafeguarding</vt:lpstr>
    </vt:vector>
  </TitlesOfParts>
  <Company>DFID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O'Raw</dc:creator>
  <cp:lastModifiedBy>Noeleen Advani</cp:lastModifiedBy>
  <dcterms:created xsi:type="dcterms:W3CDTF">2018-01-11T08:31:53Z</dcterms:created>
  <dcterms:modified xsi:type="dcterms:W3CDTF">2021-01-25T15:51:01Z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0x0101000AD3E7B2E2A5F04FAC285FA29C18CE0D</vt:lpwstr>
  </property>
</Properties>
</file>