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nAnderson\Documents\For conversion\New stuff\Ready for upload\"/>
    </mc:Choice>
  </mc:AlternateContent>
  <xr:revisionPtr revIDLastSave="0" documentId="13_ncr:1_{589A9689-978E-49BB-90DD-E4171790F61A}" xr6:coauthVersionLast="45" xr6:coauthVersionMax="45" xr10:uidLastSave="{00000000-0000-0000-0000-000000000000}"/>
  <workbookProtection workbookAlgorithmName="SHA-512" workbookHashValue="43Neb3n4d/ZXSPimL/ryl7hRnPyJ6jwhAYIKq0+OR/6skU6V3zxlR7B0mmRoKfzFiLd0dKXSLt36HqgjZ1QZ9w==" workbookSaltValue="fWWZ+te47yVoX9AM+SR1Dg==" workbookSpinCount="100000" lockStructure="1"/>
  <bookViews>
    <workbookView xWindow="-120" yWindow="-16320" windowWidth="29040" windowHeight="15840" activeTab="13" xr2:uid="{00000000-000D-0000-FFFF-FFFF00000000}"/>
  </bookViews>
  <sheets>
    <sheet name="GrantInformation" sheetId="21" r:id="rId1"/>
    <sheet name="Summary" sheetId="9" state="hidden" r:id="rId2"/>
    <sheet name="Agreed Budget" sheetId="12" r:id="rId3"/>
    <sheet name="NPAC - detailed cost analysis" sheetId="60" r:id="rId4"/>
    <sheet name="Q1FY1819" sheetId="39" state="hidden" r:id="rId5"/>
    <sheet name="Q2FY1819" sheetId="40" state="hidden" r:id="rId6"/>
    <sheet name="Q3FY1819" sheetId="26" state="hidden" r:id="rId7"/>
    <sheet name="Q4FY1819" sheetId="41" state="hidden" r:id="rId8"/>
    <sheet name="Q1FY1920" sheetId="42" state="hidden" r:id="rId9"/>
    <sheet name="Q2FY1920" sheetId="43" state="hidden" r:id="rId10"/>
    <sheet name="Q3FY1920" sheetId="44" state="hidden" r:id="rId11"/>
    <sheet name="Q4FY1920" sheetId="45" state="hidden" r:id="rId12"/>
    <sheet name="Q1FY2021" sheetId="46" r:id="rId13"/>
    <sheet name="Q2FY2021" sheetId="47" r:id="rId14"/>
    <sheet name="Q3FY2021" sheetId="48" r:id="rId15"/>
    <sheet name="Q4FY2021" sheetId="49" r:id="rId16"/>
    <sheet name="Q1FY2122" sheetId="50" r:id="rId17"/>
    <sheet name="Q2FY2122" sheetId="51" r:id="rId18"/>
    <sheet name="Q3FY2122" sheetId="52" r:id="rId19"/>
    <sheet name="Q4FY2122" sheetId="53" r:id="rId20"/>
    <sheet name="Q1FY2223" sheetId="55" r:id="rId21"/>
    <sheet name="Q2FY2223" sheetId="56" r:id="rId22"/>
    <sheet name="Q3FY2223" sheetId="57" r:id="rId23"/>
    <sheet name="Q4FY2223" sheetId="58" r:id="rId24"/>
    <sheet name="Voucher" sheetId="20" state="hidden" r:id="rId25"/>
    <sheet name="lists" sheetId="54" state="hidden" r:id="rId26"/>
  </sheets>
  <definedNames>
    <definedName name="AdministrationCosts" localSheetId="20">#REF!</definedName>
    <definedName name="AdministrationCosts" localSheetId="21">#REF!</definedName>
    <definedName name="AdministrationCosts" localSheetId="22">#REF!</definedName>
    <definedName name="AdministrationCosts" localSheetId="23">#REF!</definedName>
    <definedName name="AdministrationCosts">#REF!</definedName>
    <definedName name="CapitalExpenditure" localSheetId="4">#REF!</definedName>
    <definedName name="CapitalExpenditure" localSheetId="8">#REF!</definedName>
    <definedName name="CapitalExpenditure" localSheetId="12">#REF!</definedName>
    <definedName name="CapitalExpenditure" localSheetId="16">#REF!</definedName>
    <definedName name="CapitalExpenditure" localSheetId="20">#REF!</definedName>
    <definedName name="CapitalExpenditure" localSheetId="5">#REF!</definedName>
    <definedName name="CapitalExpenditure" localSheetId="9">#REF!</definedName>
    <definedName name="CapitalExpenditure" localSheetId="13">#REF!</definedName>
    <definedName name="CapitalExpenditure" localSheetId="17">#REF!</definedName>
    <definedName name="CapitalExpenditure" localSheetId="21">#REF!</definedName>
    <definedName name="CapitalExpenditure" localSheetId="6">#REF!</definedName>
    <definedName name="CapitalExpenditure" localSheetId="10">#REF!</definedName>
    <definedName name="CapitalExpenditure" localSheetId="14">#REF!</definedName>
    <definedName name="CapitalExpenditure" localSheetId="18">#REF!</definedName>
    <definedName name="CapitalExpenditure" localSheetId="22">#REF!</definedName>
    <definedName name="CapitalExpenditure" localSheetId="7">#REF!</definedName>
    <definedName name="CapitalExpenditure" localSheetId="11">#REF!</definedName>
    <definedName name="CapitalExpenditure" localSheetId="15">#REF!</definedName>
    <definedName name="CapitalExpenditure" localSheetId="19">#REF!</definedName>
    <definedName name="CapitalExpenditure" localSheetId="23">#REF!</definedName>
    <definedName name="CapitalExpenditure">#REF!</definedName>
    <definedName name="Headings" localSheetId="20">#REF!</definedName>
    <definedName name="Headings" localSheetId="21">#REF!</definedName>
    <definedName name="Headings" localSheetId="22">#REF!</definedName>
    <definedName name="Headings" localSheetId="23">#REF!</definedName>
    <definedName name="Headings">#REF!</definedName>
    <definedName name="MELessonLearning" localSheetId="4">#REF!</definedName>
    <definedName name="MELessonLearning" localSheetId="8">#REF!</definedName>
    <definedName name="MELessonLearning" localSheetId="12">#REF!</definedName>
    <definedName name="MELessonLearning" localSheetId="16">#REF!</definedName>
    <definedName name="MELessonLearning" localSheetId="20">#REF!</definedName>
    <definedName name="MELessonLearning" localSheetId="5">#REF!</definedName>
    <definedName name="MELessonLearning" localSheetId="9">#REF!</definedName>
    <definedName name="MELessonLearning" localSheetId="13">#REF!</definedName>
    <definedName name="MELessonLearning" localSheetId="17">#REF!</definedName>
    <definedName name="MELessonLearning" localSheetId="21">#REF!</definedName>
    <definedName name="MELessonLearning" localSheetId="6">#REF!</definedName>
    <definedName name="MELessonLearning" localSheetId="10">#REF!</definedName>
    <definedName name="MELessonLearning" localSheetId="14">#REF!</definedName>
    <definedName name="MELessonLearning" localSheetId="18">#REF!</definedName>
    <definedName name="MELessonLearning" localSheetId="22">#REF!</definedName>
    <definedName name="MELessonLearning" localSheetId="7">#REF!</definedName>
    <definedName name="MELessonLearning" localSheetId="11">#REF!</definedName>
    <definedName name="MELessonLearning" localSheetId="15">#REF!</definedName>
    <definedName name="MELessonLearning" localSheetId="19">#REF!</definedName>
    <definedName name="MELessonLearning" localSheetId="23">#REF!</definedName>
    <definedName name="MELessonLearning">#REF!</definedName>
    <definedName name="ProjectActivities" localSheetId="4">#REF!</definedName>
    <definedName name="ProjectActivities" localSheetId="8">#REF!</definedName>
    <definedName name="ProjectActivities" localSheetId="12">#REF!</definedName>
    <definedName name="ProjectActivities" localSheetId="16">#REF!</definedName>
    <definedName name="ProjectActivities" localSheetId="20">#REF!</definedName>
    <definedName name="ProjectActivities" localSheetId="5">#REF!</definedName>
    <definedName name="ProjectActivities" localSheetId="9">#REF!</definedName>
    <definedName name="ProjectActivities" localSheetId="13">#REF!</definedName>
    <definedName name="ProjectActivities" localSheetId="17">#REF!</definedName>
    <definedName name="ProjectActivities" localSheetId="21">#REF!</definedName>
    <definedName name="ProjectActivities" localSheetId="6">#REF!</definedName>
    <definedName name="ProjectActivities" localSheetId="10">#REF!</definedName>
    <definedName name="ProjectActivities" localSheetId="14">#REF!</definedName>
    <definedName name="ProjectActivities" localSheetId="18">#REF!</definedName>
    <definedName name="ProjectActivities" localSheetId="22">#REF!</definedName>
    <definedName name="ProjectActivities" localSheetId="7">#REF!</definedName>
    <definedName name="ProjectActivities" localSheetId="11">#REF!</definedName>
    <definedName name="ProjectActivities" localSheetId="15">#REF!</definedName>
    <definedName name="ProjectActivities" localSheetId="19">#REF!</definedName>
    <definedName name="ProjectActivities" localSheetId="23">#REF!</definedName>
    <definedName name="ProjectActivities">#REF!</definedName>
    <definedName name="StaffCosts" localSheetId="4">#REF!</definedName>
    <definedName name="StaffCosts" localSheetId="8">#REF!</definedName>
    <definedName name="StaffCosts" localSheetId="12">#REF!</definedName>
    <definedName name="StaffCosts" localSheetId="16">#REF!</definedName>
    <definedName name="StaffCosts" localSheetId="20">#REF!</definedName>
    <definedName name="StaffCosts" localSheetId="5">#REF!</definedName>
    <definedName name="StaffCosts" localSheetId="9">#REF!</definedName>
    <definedName name="StaffCosts" localSheetId="13">#REF!</definedName>
    <definedName name="StaffCosts" localSheetId="17">#REF!</definedName>
    <definedName name="StaffCosts" localSheetId="21">#REF!</definedName>
    <definedName name="StaffCosts" localSheetId="6">#REF!</definedName>
    <definedName name="StaffCosts" localSheetId="10">#REF!</definedName>
    <definedName name="StaffCosts" localSheetId="14">#REF!</definedName>
    <definedName name="StaffCosts" localSheetId="18">#REF!</definedName>
    <definedName name="StaffCosts" localSheetId="22">#REF!</definedName>
    <definedName name="StaffCosts" localSheetId="7">#REF!</definedName>
    <definedName name="StaffCosts" localSheetId="11">#REF!</definedName>
    <definedName name="StaffCosts" localSheetId="15">#REF!</definedName>
    <definedName name="StaffCosts" localSheetId="19">#REF!</definedName>
    <definedName name="StaffCosts" localSheetId="23">#REF!</definedName>
    <definedName name="StaffCos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60" l="1"/>
  <c r="H50" i="60"/>
  <c r="H51" i="60"/>
  <c r="H52" i="60"/>
  <c r="H53" i="60"/>
  <c r="G53" i="60"/>
  <c r="F53" i="60"/>
  <c r="E53" i="60"/>
  <c r="D53" i="60"/>
  <c r="C53" i="60"/>
  <c r="G45" i="60"/>
  <c r="F45" i="60"/>
  <c r="E45" i="60"/>
  <c r="D45" i="60"/>
  <c r="C45" i="60"/>
  <c r="H44" i="60"/>
  <c r="C32" i="60"/>
  <c r="C35" i="60"/>
  <c r="C6" i="60"/>
  <c r="G32" i="60"/>
  <c r="G35" i="60"/>
  <c r="D6" i="60"/>
  <c r="K32" i="60"/>
  <c r="K35" i="60"/>
  <c r="E6" i="60"/>
  <c r="F6" i="60"/>
  <c r="H6" i="60"/>
  <c r="D32" i="60"/>
  <c r="D35" i="60"/>
  <c r="C7" i="60"/>
  <c r="H32" i="60"/>
  <c r="H35" i="60"/>
  <c r="D7" i="60"/>
  <c r="L32" i="60"/>
  <c r="L35" i="60"/>
  <c r="E7" i="60"/>
  <c r="F7" i="60"/>
  <c r="H7" i="60"/>
  <c r="E32" i="60"/>
  <c r="E35" i="60"/>
  <c r="C8" i="60"/>
  <c r="I32" i="60"/>
  <c r="I35" i="60"/>
  <c r="D8" i="60"/>
  <c r="M32" i="60"/>
  <c r="M35" i="60"/>
  <c r="E8" i="60"/>
  <c r="F8" i="60"/>
  <c r="H8" i="60"/>
  <c r="F4" i="60"/>
  <c r="H4" i="60"/>
  <c r="H9" i="60"/>
  <c r="C42" i="60"/>
  <c r="D42" i="60"/>
  <c r="E42" i="60"/>
  <c r="F42" i="60"/>
  <c r="G42" i="60"/>
  <c r="H42" i="60"/>
  <c r="G41" i="60"/>
  <c r="F41" i="60"/>
  <c r="E41" i="60"/>
  <c r="D41" i="60"/>
  <c r="C41" i="60"/>
  <c r="H39" i="60"/>
  <c r="N35" i="60"/>
  <c r="J35" i="60"/>
  <c r="F35" i="60"/>
  <c r="N34" i="60"/>
  <c r="J34" i="60"/>
  <c r="F34" i="60"/>
  <c r="N33" i="60"/>
  <c r="J33" i="60"/>
  <c r="F33" i="60"/>
  <c r="N32" i="60"/>
  <c r="J32" i="60"/>
  <c r="F32" i="60"/>
  <c r="N31" i="60"/>
  <c r="J31" i="60"/>
  <c r="F31" i="60"/>
  <c r="N30" i="60"/>
  <c r="J30" i="60"/>
  <c r="F30" i="60"/>
  <c r="N29" i="60"/>
  <c r="J29" i="60"/>
  <c r="F29" i="60"/>
  <c r="N28" i="60"/>
  <c r="J28" i="60"/>
  <c r="F28" i="60"/>
  <c r="N27" i="60"/>
  <c r="J27" i="60"/>
  <c r="F27" i="60"/>
  <c r="N26" i="60"/>
  <c r="J26" i="60"/>
  <c r="F26" i="60"/>
  <c r="N25" i="60"/>
  <c r="J25" i="60"/>
  <c r="F25" i="60"/>
  <c r="N24" i="60"/>
  <c r="J24" i="60"/>
  <c r="F24" i="60"/>
  <c r="N23" i="60"/>
  <c r="J23" i="60"/>
  <c r="F23" i="60"/>
  <c r="N22" i="60"/>
  <c r="J22" i="60"/>
  <c r="F22" i="60"/>
  <c r="N21" i="60"/>
  <c r="J21" i="60"/>
  <c r="F21" i="60"/>
  <c r="N20" i="60"/>
  <c r="J20" i="60"/>
  <c r="F20" i="60"/>
  <c r="N19" i="60"/>
  <c r="J19" i="60"/>
  <c r="F19" i="60"/>
  <c r="N18" i="60"/>
  <c r="J18" i="60"/>
  <c r="F18" i="60"/>
  <c r="N17" i="60"/>
  <c r="J17" i="60"/>
  <c r="F17" i="60"/>
  <c r="N16" i="60"/>
  <c r="J16" i="60"/>
  <c r="F16" i="60"/>
  <c r="N15" i="60"/>
  <c r="J15" i="60"/>
  <c r="F15" i="60"/>
  <c r="N14" i="60"/>
  <c r="J14" i="60"/>
  <c r="F14" i="60"/>
  <c r="F9" i="60"/>
  <c r="L14" i="58"/>
  <c r="N14" i="58"/>
  <c r="L15" i="58"/>
  <c r="N15" i="58"/>
  <c r="L16" i="58"/>
  <c r="N16" i="58"/>
  <c r="L17" i="58"/>
  <c r="N17" i="58"/>
  <c r="L18" i="58"/>
  <c r="N18" i="58"/>
  <c r="L19" i="58"/>
  <c r="N19" i="58"/>
  <c r="L20" i="58"/>
  <c r="N20" i="58"/>
  <c r="L21" i="58"/>
  <c r="N21" i="58"/>
  <c r="L22" i="58"/>
  <c r="N22" i="58"/>
  <c r="L23" i="58"/>
  <c r="N23" i="58"/>
  <c r="L24" i="58"/>
  <c r="N24" i="58"/>
  <c r="L25" i="58"/>
  <c r="N25" i="58"/>
  <c r="L26" i="58"/>
  <c r="N26" i="58"/>
  <c r="L27" i="58"/>
  <c r="N27" i="58"/>
  <c r="L28" i="58"/>
  <c r="N28" i="58"/>
  <c r="L29" i="58"/>
  <c r="N29" i="58"/>
  <c r="L30" i="58"/>
  <c r="N30" i="58"/>
  <c r="L31" i="58"/>
  <c r="N31" i="58"/>
  <c r="L32" i="58"/>
  <c r="N32" i="58"/>
  <c r="N33" i="58"/>
  <c r="L33" i="58"/>
  <c r="J33" i="58"/>
  <c r="L14" i="57"/>
  <c r="N14" i="57"/>
  <c r="L15" i="57"/>
  <c r="N15" i="57"/>
  <c r="L16" i="57"/>
  <c r="N16" i="57"/>
  <c r="L17" i="57"/>
  <c r="N17" i="57"/>
  <c r="L18" i="57"/>
  <c r="N18" i="57"/>
  <c r="L19" i="57"/>
  <c r="N19" i="57"/>
  <c r="L20" i="57"/>
  <c r="N20" i="57"/>
  <c r="L21" i="57"/>
  <c r="N21" i="57"/>
  <c r="L22" i="57"/>
  <c r="N22" i="57"/>
  <c r="L23" i="57"/>
  <c r="N23" i="57"/>
  <c r="L24" i="57"/>
  <c r="N24" i="57"/>
  <c r="L25" i="57"/>
  <c r="N25" i="57"/>
  <c r="L26" i="57"/>
  <c r="N26" i="57"/>
  <c r="L27" i="57"/>
  <c r="N27" i="57"/>
  <c r="L28" i="57"/>
  <c r="N28" i="57"/>
  <c r="L29" i="57"/>
  <c r="N29" i="57"/>
  <c r="L30" i="57"/>
  <c r="N30" i="57"/>
  <c r="L31" i="57"/>
  <c r="N31" i="57"/>
  <c r="L32" i="57"/>
  <c r="N32" i="57"/>
  <c r="N33" i="57"/>
  <c r="L33" i="57"/>
  <c r="J33" i="57"/>
  <c r="L14" i="56"/>
  <c r="N14" i="56"/>
  <c r="L15" i="56"/>
  <c r="N15" i="56"/>
  <c r="L16" i="56"/>
  <c r="N16" i="56"/>
  <c r="L17" i="56"/>
  <c r="N17" i="56"/>
  <c r="L18" i="56"/>
  <c r="N18" i="56"/>
  <c r="L19" i="56"/>
  <c r="N19" i="56"/>
  <c r="L20" i="56"/>
  <c r="N20" i="56"/>
  <c r="L21" i="56"/>
  <c r="N21" i="56"/>
  <c r="L22" i="56"/>
  <c r="N22" i="56"/>
  <c r="L23" i="56"/>
  <c r="N23" i="56"/>
  <c r="L24" i="56"/>
  <c r="N24" i="56"/>
  <c r="L25" i="56"/>
  <c r="N25" i="56"/>
  <c r="L26" i="56"/>
  <c r="N26" i="56"/>
  <c r="L27" i="56"/>
  <c r="N27" i="56"/>
  <c r="L28" i="56"/>
  <c r="N28" i="56"/>
  <c r="L29" i="56"/>
  <c r="N29" i="56"/>
  <c r="L30" i="56"/>
  <c r="N30" i="56"/>
  <c r="L31" i="56"/>
  <c r="N31" i="56"/>
  <c r="L32" i="56"/>
  <c r="N32" i="56"/>
  <c r="N33" i="56"/>
  <c r="L33" i="56"/>
  <c r="J33" i="56"/>
  <c r="L14" i="55"/>
  <c r="N14" i="55"/>
  <c r="L15" i="55"/>
  <c r="N15" i="55"/>
  <c r="L16" i="55"/>
  <c r="N16" i="55"/>
  <c r="L17" i="55"/>
  <c r="N17" i="55"/>
  <c r="L18" i="55"/>
  <c r="N18" i="55"/>
  <c r="L19" i="55"/>
  <c r="N19" i="55"/>
  <c r="L20" i="55"/>
  <c r="N20" i="55"/>
  <c r="L21" i="55"/>
  <c r="N21" i="55"/>
  <c r="L22" i="55"/>
  <c r="N22" i="55"/>
  <c r="L23" i="55"/>
  <c r="N23" i="55"/>
  <c r="L24" i="55"/>
  <c r="N24" i="55"/>
  <c r="L25" i="55"/>
  <c r="N25" i="55"/>
  <c r="L26" i="55"/>
  <c r="N26" i="55"/>
  <c r="L27" i="55"/>
  <c r="N27" i="55"/>
  <c r="L28" i="55"/>
  <c r="N28" i="55"/>
  <c r="L29" i="55"/>
  <c r="N29" i="55"/>
  <c r="L30" i="55"/>
  <c r="N30" i="55"/>
  <c r="L31" i="55"/>
  <c r="N31" i="55"/>
  <c r="L32" i="55"/>
  <c r="N32" i="55"/>
  <c r="N33" i="55"/>
  <c r="L33" i="55"/>
  <c r="J33" i="55"/>
  <c r="L14" i="53"/>
  <c r="N14" i="53"/>
  <c r="L15" i="53"/>
  <c r="N15" i="53"/>
  <c r="L16" i="53"/>
  <c r="N16" i="53"/>
  <c r="L17" i="53"/>
  <c r="N17" i="53"/>
  <c r="L18" i="53"/>
  <c r="N18" i="53"/>
  <c r="L19" i="53"/>
  <c r="N19" i="53"/>
  <c r="L20" i="53"/>
  <c r="N20" i="53"/>
  <c r="L21" i="53"/>
  <c r="N21" i="53"/>
  <c r="L22" i="53"/>
  <c r="N22" i="53"/>
  <c r="L23" i="53"/>
  <c r="N23" i="53"/>
  <c r="L24" i="53"/>
  <c r="N24" i="53"/>
  <c r="L25" i="53"/>
  <c r="N25" i="53"/>
  <c r="L26" i="53"/>
  <c r="N26" i="53"/>
  <c r="L27" i="53"/>
  <c r="N27" i="53"/>
  <c r="L28" i="53"/>
  <c r="N28" i="53"/>
  <c r="L29" i="53"/>
  <c r="N29" i="53"/>
  <c r="L30" i="53"/>
  <c r="N30" i="53"/>
  <c r="L31" i="53"/>
  <c r="N31" i="53"/>
  <c r="L32" i="53"/>
  <c r="N32" i="53"/>
  <c r="N33" i="53"/>
  <c r="L33" i="53"/>
  <c r="J33" i="53"/>
  <c r="L14" i="52"/>
  <c r="N14" i="52"/>
  <c r="L15" i="52"/>
  <c r="N15" i="52"/>
  <c r="L16" i="52"/>
  <c r="N16" i="52"/>
  <c r="L17" i="52"/>
  <c r="N17" i="52"/>
  <c r="L18" i="52"/>
  <c r="N18" i="52"/>
  <c r="L19" i="52"/>
  <c r="N19" i="52"/>
  <c r="L20" i="52"/>
  <c r="N20" i="52"/>
  <c r="L21" i="52"/>
  <c r="N21" i="52"/>
  <c r="L22" i="52"/>
  <c r="N22" i="52"/>
  <c r="L23" i="52"/>
  <c r="N23" i="52"/>
  <c r="L24" i="52"/>
  <c r="N24" i="52"/>
  <c r="L25" i="52"/>
  <c r="N25" i="52"/>
  <c r="L26" i="52"/>
  <c r="N26" i="52"/>
  <c r="L27" i="52"/>
  <c r="N27" i="52"/>
  <c r="L28" i="52"/>
  <c r="N28" i="52"/>
  <c r="L29" i="52"/>
  <c r="N29" i="52"/>
  <c r="L30" i="52"/>
  <c r="N30" i="52"/>
  <c r="L31" i="52"/>
  <c r="N31" i="52"/>
  <c r="L32" i="52"/>
  <c r="N32" i="52"/>
  <c r="N33" i="52"/>
  <c r="L33" i="52"/>
  <c r="J33" i="52"/>
  <c r="L14" i="51"/>
  <c r="N14" i="51"/>
  <c r="L15" i="51"/>
  <c r="N15" i="51"/>
  <c r="L16" i="51"/>
  <c r="N16" i="51"/>
  <c r="L17" i="51"/>
  <c r="N17" i="51"/>
  <c r="L18" i="51"/>
  <c r="N18" i="51"/>
  <c r="L19" i="51"/>
  <c r="N19" i="51"/>
  <c r="L20" i="51"/>
  <c r="N20" i="51"/>
  <c r="L21" i="51"/>
  <c r="N21" i="51"/>
  <c r="L22" i="51"/>
  <c r="N22" i="51"/>
  <c r="L23" i="51"/>
  <c r="N23" i="51"/>
  <c r="L24" i="51"/>
  <c r="N24" i="51"/>
  <c r="L25" i="51"/>
  <c r="N25" i="51"/>
  <c r="L26" i="51"/>
  <c r="N26" i="51"/>
  <c r="L27" i="51"/>
  <c r="N27" i="51"/>
  <c r="L28" i="51"/>
  <c r="N28" i="51"/>
  <c r="L29" i="51"/>
  <c r="N29" i="51"/>
  <c r="L30" i="51"/>
  <c r="N30" i="51"/>
  <c r="L31" i="51"/>
  <c r="N31" i="51"/>
  <c r="L32" i="51"/>
  <c r="N32" i="51"/>
  <c r="N33" i="51"/>
  <c r="L33" i="51"/>
  <c r="J33" i="51"/>
  <c r="L14" i="50"/>
  <c r="N14" i="50"/>
  <c r="L15" i="50"/>
  <c r="N15" i="50"/>
  <c r="L16" i="50"/>
  <c r="N16" i="50"/>
  <c r="L17" i="50"/>
  <c r="N17" i="50"/>
  <c r="L18" i="50"/>
  <c r="N18" i="50"/>
  <c r="L19" i="50"/>
  <c r="N19" i="50"/>
  <c r="L20" i="50"/>
  <c r="N20" i="50"/>
  <c r="L21" i="50"/>
  <c r="N21" i="50"/>
  <c r="L22" i="50"/>
  <c r="N22" i="50"/>
  <c r="L23" i="50"/>
  <c r="N23" i="50"/>
  <c r="L24" i="50"/>
  <c r="N24" i="50"/>
  <c r="L25" i="50"/>
  <c r="N25" i="50"/>
  <c r="L26" i="50"/>
  <c r="N26" i="50"/>
  <c r="L27" i="50"/>
  <c r="N27" i="50"/>
  <c r="L28" i="50"/>
  <c r="N28" i="50"/>
  <c r="L29" i="50"/>
  <c r="N29" i="50"/>
  <c r="L30" i="50"/>
  <c r="N30" i="50"/>
  <c r="L31" i="50"/>
  <c r="N31" i="50"/>
  <c r="L32" i="50"/>
  <c r="N32" i="50"/>
  <c r="N33" i="50"/>
  <c r="L33" i="50"/>
  <c r="J33" i="50"/>
  <c r="L14" i="49"/>
  <c r="N14" i="49"/>
  <c r="L15" i="49"/>
  <c r="N15" i="49"/>
  <c r="L16" i="49"/>
  <c r="N16" i="49"/>
  <c r="L17" i="49"/>
  <c r="N17" i="49"/>
  <c r="L18" i="49"/>
  <c r="N18" i="49"/>
  <c r="L19" i="49"/>
  <c r="N19" i="49"/>
  <c r="L20" i="49"/>
  <c r="N20" i="49"/>
  <c r="L21" i="49"/>
  <c r="N21" i="49"/>
  <c r="L22" i="49"/>
  <c r="N22" i="49"/>
  <c r="L23" i="49"/>
  <c r="N23" i="49"/>
  <c r="L24" i="49"/>
  <c r="N24" i="49"/>
  <c r="L25" i="49"/>
  <c r="N25" i="49"/>
  <c r="L26" i="49"/>
  <c r="N26" i="49"/>
  <c r="L27" i="49"/>
  <c r="N27" i="49"/>
  <c r="L28" i="49"/>
  <c r="N28" i="49"/>
  <c r="L29" i="49"/>
  <c r="N29" i="49"/>
  <c r="L30" i="49"/>
  <c r="N30" i="49"/>
  <c r="L31" i="49"/>
  <c r="N31" i="49"/>
  <c r="L32" i="49"/>
  <c r="N32" i="49"/>
  <c r="N33" i="49"/>
  <c r="L33" i="49"/>
  <c r="J33" i="49"/>
  <c r="L14" i="48"/>
  <c r="N14" i="48"/>
  <c r="L15" i="48"/>
  <c r="N15" i="48"/>
  <c r="L16" i="48"/>
  <c r="N16" i="48"/>
  <c r="L17" i="48"/>
  <c r="N17" i="48"/>
  <c r="L18" i="48"/>
  <c r="N18" i="48"/>
  <c r="L19" i="48"/>
  <c r="N19" i="48"/>
  <c r="L20" i="48"/>
  <c r="N20" i="48"/>
  <c r="L21" i="48"/>
  <c r="N21" i="48"/>
  <c r="L22" i="48"/>
  <c r="N22" i="48"/>
  <c r="L23" i="48"/>
  <c r="N23" i="48"/>
  <c r="L24" i="48"/>
  <c r="N24" i="48"/>
  <c r="L25" i="48"/>
  <c r="N25" i="48"/>
  <c r="L26" i="48"/>
  <c r="N26" i="48"/>
  <c r="L27" i="48"/>
  <c r="N27" i="48"/>
  <c r="L28" i="48"/>
  <c r="N28" i="48"/>
  <c r="L29" i="48"/>
  <c r="N29" i="48"/>
  <c r="L30" i="48"/>
  <c r="N30" i="48"/>
  <c r="L31" i="48"/>
  <c r="N31" i="48"/>
  <c r="L32" i="48"/>
  <c r="N32" i="48"/>
  <c r="N33" i="48"/>
  <c r="L33" i="48"/>
  <c r="J33" i="48"/>
  <c r="L14" i="47"/>
  <c r="N14" i="47"/>
  <c r="L15" i="47"/>
  <c r="N15" i="47"/>
  <c r="L16" i="47"/>
  <c r="N16" i="47"/>
  <c r="L17" i="47"/>
  <c r="N17" i="47"/>
  <c r="L18" i="47"/>
  <c r="N18" i="47"/>
  <c r="L19" i="47"/>
  <c r="N19" i="47"/>
  <c r="L20" i="47"/>
  <c r="N20" i="47"/>
  <c r="L21" i="47"/>
  <c r="N21" i="47"/>
  <c r="L22" i="47"/>
  <c r="N22" i="47"/>
  <c r="L23" i="47"/>
  <c r="N23" i="47"/>
  <c r="L24" i="47"/>
  <c r="N24" i="47"/>
  <c r="L25" i="47"/>
  <c r="N25" i="47"/>
  <c r="L26" i="47"/>
  <c r="N26" i="47"/>
  <c r="L27" i="47"/>
  <c r="N27" i="47"/>
  <c r="L28" i="47"/>
  <c r="N28" i="47"/>
  <c r="L29" i="47"/>
  <c r="N29" i="47"/>
  <c r="L30" i="47"/>
  <c r="N30" i="47"/>
  <c r="L31" i="47"/>
  <c r="N31" i="47"/>
  <c r="L32" i="47"/>
  <c r="N32" i="47"/>
  <c r="N33" i="47"/>
  <c r="L33" i="47"/>
  <c r="J33" i="47"/>
  <c r="L14" i="46"/>
  <c r="N14" i="46"/>
  <c r="L15" i="46"/>
  <c r="N15" i="46"/>
  <c r="L16" i="46"/>
  <c r="N16" i="46"/>
  <c r="L17" i="46"/>
  <c r="N17" i="46"/>
  <c r="L18" i="46"/>
  <c r="N18" i="46"/>
  <c r="L19" i="46"/>
  <c r="N19" i="46"/>
  <c r="L20" i="46"/>
  <c r="N20" i="46"/>
  <c r="L21" i="46"/>
  <c r="N21" i="46"/>
  <c r="L22" i="46"/>
  <c r="N22" i="46"/>
  <c r="L23" i="46"/>
  <c r="N23" i="46"/>
  <c r="L24" i="46"/>
  <c r="N24" i="46"/>
  <c r="L25" i="46"/>
  <c r="N25" i="46"/>
  <c r="L26" i="46"/>
  <c r="N26" i="46"/>
  <c r="L27" i="46"/>
  <c r="N27" i="46"/>
  <c r="L28" i="46"/>
  <c r="N28" i="46"/>
  <c r="L29" i="46"/>
  <c r="N29" i="46"/>
  <c r="L30" i="46"/>
  <c r="N30" i="46"/>
  <c r="L31" i="46"/>
  <c r="N31" i="46"/>
  <c r="L32" i="46"/>
  <c r="N32" i="46"/>
  <c r="N33" i="46"/>
  <c r="L33" i="46"/>
  <c r="J33" i="46"/>
  <c r="L14" i="45"/>
  <c r="N14" i="45"/>
  <c r="L15" i="45"/>
  <c r="N15" i="45"/>
  <c r="L16" i="45"/>
  <c r="N16" i="45"/>
  <c r="L17" i="45"/>
  <c r="N17" i="45"/>
  <c r="L18" i="45"/>
  <c r="N18" i="45"/>
  <c r="L19" i="45"/>
  <c r="N19" i="45"/>
  <c r="L20" i="45"/>
  <c r="N20" i="45"/>
  <c r="L21" i="45"/>
  <c r="N21" i="45"/>
  <c r="L22" i="45"/>
  <c r="N22" i="45"/>
  <c r="L23" i="45"/>
  <c r="N23" i="45"/>
  <c r="L24" i="45"/>
  <c r="N24" i="45"/>
  <c r="L25" i="45"/>
  <c r="N25" i="45"/>
  <c r="L26" i="45"/>
  <c r="N26" i="45"/>
  <c r="L27" i="45"/>
  <c r="N27" i="45"/>
  <c r="L28" i="45"/>
  <c r="N28" i="45"/>
  <c r="L29" i="45"/>
  <c r="N29" i="45"/>
  <c r="L30" i="45"/>
  <c r="N30" i="45"/>
  <c r="L31" i="45"/>
  <c r="N31" i="45"/>
  <c r="L32" i="45"/>
  <c r="N32" i="45"/>
  <c r="N33" i="45"/>
  <c r="L33" i="45"/>
  <c r="J33" i="45"/>
  <c r="L14" i="44"/>
  <c r="N14" i="44"/>
  <c r="L15" i="44"/>
  <c r="N15" i="44"/>
  <c r="L16" i="44"/>
  <c r="N16" i="44"/>
  <c r="L17" i="44"/>
  <c r="N17" i="44"/>
  <c r="L18" i="44"/>
  <c r="N18" i="44"/>
  <c r="L19" i="44"/>
  <c r="N19" i="44"/>
  <c r="L20" i="44"/>
  <c r="N20" i="44"/>
  <c r="L21" i="44"/>
  <c r="N21" i="44"/>
  <c r="L22" i="44"/>
  <c r="N22" i="44"/>
  <c r="L23" i="44"/>
  <c r="N23" i="44"/>
  <c r="L24" i="44"/>
  <c r="N24" i="44"/>
  <c r="L25" i="44"/>
  <c r="N25" i="44"/>
  <c r="L26" i="44"/>
  <c r="N26" i="44"/>
  <c r="L27" i="44"/>
  <c r="N27" i="44"/>
  <c r="L28" i="44"/>
  <c r="N28" i="44"/>
  <c r="L29" i="44"/>
  <c r="N29" i="44"/>
  <c r="L30" i="44"/>
  <c r="N30" i="44"/>
  <c r="L31" i="44"/>
  <c r="N31" i="44"/>
  <c r="L32" i="44"/>
  <c r="N32" i="44"/>
  <c r="N33" i="44"/>
  <c r="L33" i="44"/>
  <c r="J33" i="44"/>
  <c r="L14" i="43"/>
  <c r="N14" i="43"/>
  <c r="L15" i="43"/>
  <c r="N15" i="43"/>
  <c r="L16" i="43"/>
  <c r="N16" i="43"/>
  <c r="L17" i="43"/>
  <c r="N17" i="43"/>
  <c r="L18" i="43"/>
  <c r="N18" i="43"/>
  <c r="L19" i="43"/>
  <c r="N19" i="43"/>
  <c r="L20" i="43"/>
  <c r="N20" i="43"/>
  <c r="L21" i="43"/>
  <c r="N21" i="43"/>
  <c r="L22" i="43"/>
  <c r="N22" i="43"/>
  <c r="L23" i="43"/>
  <c r="N23" i="43"/>
  <c r="L24" i="43"/>
  <c r="N24" i="43"/>
  <c r="L25" i="43"/>
  <c r="N25" i="43"/>
  <c r="L26" i="43"/>
  <c r="N26" i="43"/>
  <c r="L27" i="43"/>
  <c r="N27" i="43"/>
  <c r="L28" i="43"/>
  <c r="N28" i="43"/>
  <c r="L29" i="43"/>
  <c r="N29" i="43"/>
  <c r="L30" i="43"/>
  <c r="N30" i="43"/>
  <c r="L31" i="43"/>
  <c r="N31" i="43"/>
  <c r="L32" i="43"/>
  <c r="N32" i="43"/>
  <c r="N33" i="43"/>
  <c r="L33" i="43"/>
  <c r="J33" i="43"/>
  <c r="L14" i="42"/>
  <c r="N14" i="42"/>
  <c r="L15" i="42"/>
  <c r="N15" i="42"/>
  <c r="L16" i="42"/>
  <c r="N16" i="42"/>
  <c r="L17" i="42"/>
  <c r="N17" i="42"/>
  <c r="L18" i="42"/>
  <c r="N18" i="42"/>
  <c r="L19" i="42"/>
  <c r="N19" i="42"/>
  <c r="L20" i="42"/>
  <c r="N20" i="42"/>
  <c r="L21" i="42"/>
  <c r="N21" i="42"/>
  <c r="L22" i="42"/>
  <c r="N22" i="42"/>
  <c r="L23" i="42"/>
  <c r="N23" i="42"/>
  <c r="L24" i="42"/>
  <c r="N24" i="42"/>
  <c r="L25" i="42"/>
  <c r="N25" i="42"/>
  <c r="L26" i="42"/>
  <c r="N26" i="42"/>
  <c r="L27" i="42"/>
  <c r="N27" i="42"/>
  <c r="L28" i="42"/>
  <c r="N28" i="42"/>
  <c r="L29" i="42"/>
  <c r="N29" i="42"/>
  <c r="L30" i="42"/>
  <c r="N30" i="42"/>
  <c r="L31" i="42"/>
  <c r="N31" i="42"/>
  <c r="L32" i="42"/>
  <c r="N32" i="42"/>
  <c r="N33" i="42"/>
  <c r="L33" i="42"/>
  <c r="J33" i="42"/>
  <c r="L14" i="41"/>
  <c r="N14" i="41"/>
  <c r="L15" i="41"/>
  <c r="N15" i="41"/>
  <c r="L16" i="41"/>
  <c r="N16" i="41"/>
  <c r="L17" i="41"/>
  <c r="N17" i="41"/>
  <c r="L18" i="41"/>
  <c r="N18" i="41"/>
  <c r="L19" i="41"/>
  <c r="N19" i="41"/>
  <c r="L20" i="41"/>
  <c r="N20" i="41"/>
  <c r="L21" i="41"/>
  <c r="N21" i="41"/>
  <c r="L22" i="41"/>
  <c r="N22" i="41"/>
  <c r="L23" i="41"/>
  <c r="N23" i="41"/>
  <c r="L24" i="41"/>
  <c r="N24" i="41"/>
  <c r="L25" i="41"/>
  <c r="N25" i="41"/>
  <c r="L26" i="41"/>
  <c r="N26" i="41"/>
  <c r="L27" i="41"/>
  <c r="N27" i="41"/>
  <c r="L28" i="41"/>
  <c r="N28" i="41"/>
  <c r="L29" i="41"/>
  <c r="N29" i="41"/>
  <c r="L30" i="41"/>
  <c r="N30" i="41"/>
  <c r="L31" i="41"/>
  <c r="N31" i="41"/>
  <c r="L32" i="41"/>
  <c r="N32" i="41"/>
  <c r="N33" i="41"/>
  <c r="L33" i="41"/>
  <c r="J33" i="41"/>
  <c r="L14" i="26"/>
  <c r="N14" i="26"/>
  <c r="L15" i="26"/>
  <c r="N15" i="26"/>
  <c r="L16" i="26"/>
  <c r="N16" i="26"/>
  <c r="L17" i="26"/>
  <c r="N17" i="26"/>
  <c r="L18" i="26"/>
  <c r="N18" i="26"/>
  <c r="L19" i="26"/>
  <c r="N19" i="26"/>
  <c r="L20" i="26"/>
  <c r="N20" i="26"/>
  <c r="L21" i="26"/>
  <c r="N21" i="26"/>
  <c r="L22" i="26"/>
  <c r="N22" i="26"/>
  <c r="L23" i="26"/>
  <c r="N23" i="26"/>
  <c r="L24" i="26"/>
  <c r="N24" i="26"/>
  <c r="L25" i="26"/>
  <c r="N25" i="26"/>
  <c r="L26" i="26"/>
  <c r="N26" i="26"/>
  <c r="L27" i="26"/>
  <c r="N27" i="26"/>
  <c r="L28" i="26"/>
  <c r="N28" i="26"/>
  <c r="L29" i="26"/>
  <c r="N29" i="26"/>
  <c r="L30" i="26"/>
  <c r="N30" i="26"/>
  <c r="L31" i="26"/>
  <c r="N31" i="26"/>
  <c r="L32" i="26"/>
  <c r="N32" i="26"/>
  <c r="N33" i="26"/>
  <c r="L33" i="26"/>
  <c r="J33" i="26"/>
  <c r="L14" i="40"/>
  <c r="N14" i="40"/>
  <c r="L15" i="40"/>
  <c r="N15" i="40"/>
  <c r="L16" i="40"/>
  <c r="N16" i="40"/>
  <c r="L17" i="40"/>
  <c r="N17" i="40"/>
  <c r="L18" i="40"/>
  <c r="N18" i="40"/>
  <c r="L19" i="40"/>
  <c r="N19" i="40"/>
  <c r="L20" i="40"/>
  <c r="N20" i="40"/>
  <c r="L21" i="40"/>
  <c r="N21" i="40"/>
  <c r="L22" i="40"/>
  <c r="N22" i="40"/>
  <c r="L23" i="40"/>
  <c r="N23" i="40"/>
  <c r="L24" i="40"/>
  <c r="N24" i="40"/>
  <c r="L25" i="40"/>
  <c r="N25" i="40"/>
  <c r="L26" i="40"/>
  <c r="N26" i="40"/>
  <c r="L27" i="40"/>
  <c r="N27" i="40"/>
  <c r="L28" i="40"/>
  <c r="N28" i="40"/>
  <c r="L29" i="40"/>
  <c r="N29" i="40"/>
  <c r="L30" i="40"/>
  <c r="N30" i="40"/>
  <c r="L31" i="40"/>
  <c r="N31" i="40"/>
  <c r="L32" i="40"/>
  <c r="N32" i="40"/>
  <c r="N33" i="40"/>
  <c r="L33" i="40"/>
  <c r="J33" i="40"/>
  <c r="AI9" i="12"/>
  <c r="AI10" i="12"/>
  <c r="Y9" i="12"/>
  <c r="Y10" i="12"/>
  <c r="O9" i="12"/>
  <c r="O10" i="12"/>
  <c r="BE9" i="12"/>
  <c r="BF9" i="12"/>
  <c r="BG9" i="12"/>
  <c r="BC9" i="12"/>
  <c r="BB9" i="12"/>
  <c r="AS9" i="12"/>
  <c r="AR9" i="12"/>
  <c r="AH9" i="12"/>
  <c r="X9" i="12"/>
  <c r="N9" i="12"/>
  <c r="BE10" i="12"/>
  <c r="BF10" i="12"/>
  <c r="BG10" i="12"/>
  <c r="BC10" i="12"/>
  <c r="BB10" i="12"/>
  <c r="AS10" i="12"/>
  <c r="AR10" i="12"/>
  <c r="AH10" i="12"/>
  <c r="X10" i="12"/>
  <c r="N10" i="12"/>
  <c r="BE39" i="12"/>
  <c r="BE40" i="12"/>
  <c r="BE41" i="12"/>
  <c r="BE42" i="12"/>
  <c r="BE43" i="12"/>
  <c r="BE44" i="12"/>
  <c r="BE45" i="12"/>
  <c r="BF44" i="12"/>
  <c r="BF43" i="12"/>
  <c r="BF42" i="12"/>
  <c r="BF41" i="12"/>
  <c r="BF40" i="12"/>
  <c r="BF39" i="12"/>
  <c r="BF36" i="12"/>
  <c r="BE36" i="12"/>
  <c r="BF35" i="12"/>
  <c r="BE35" i="12"/>
  <c r="BF34" i="12"/>
  <c r="BE34" i="12"/>
  <c r="BF33" i="12"/>
  <c r="BE33" i="12"/>
  <c r="BF32" i="12"/>
  <c r="BE32" i="12"/>
  <c r="BF31" i="12"/>
  <c r="BE31" i="12"/>
  <c r="BF28" i="12"/>
  <c r="BE28" i="12"/>
  <c r="BF27" i="12"/>
  <c r="BE27" i="12"/>
  <c r="BF26" i="12"/>
  <c r="BE26" i="12"/>
  <c r="BF25" i="12"/>
  <c r="BE25" i="12"/>
  <c r="BF24" i="12"/>
  <c r="BE24" i="12"/>
  <c r="BF23" i="12"/>
  <c r="BE23" i="12"/>
  <c r="BE16" i="12"/>
  <c r="BF16" i="12"/>
  <c r="BE17" i="12"/>
  <c r="BF17" i="12"/>
  <c r="BE18" i="12"/>
  <c r="BF18" i="12"/>
  <c r="BE19" i="12"/>
  <c r="BF19" i="12"/>
  <c r="BE20" i="12"/>
  <c r="BF20" i="12"/>
  <c r="BF15" i="12"/>
  <c r="BE15" i="12"/>
  <c r="BE6" i="12"/>
  <c r="BF6" i="12"/>
  <c r="BE7" i="12"/>
  <c r="BF7" i="12"/>
  <c r="BE8" i="12"/>
  <c r="BF8" i="12"/>
  <c r="BE11" i="12"/>
  <c r="BF11" i="12"/>
  <c r="BE12" i="12"/>
  <c r="BF12" i="12"/>
  <c r="BF5" i="12"/>
  <c r="BE5" i="12"/>
  <c r="BB42" i="12"/>
  <c r="BC42" i="12"/>
  <c r="BG42" i="12"/>
  <c r="AR42" i="12"/>
  <c r="AS42" i="12"/>
  <c r="AL45" i="12"/>
  <c r="AH42" i="12"/>
  <c r="AI42" i="12"/>
  <c r="X42" i="12"/>
  <c r="Y42" i="12"/>
  <c r="N42" i="12"/>
  <c r="O42" i="12"/>
  <c r="F45" i="12"/>
  <c r="BB5" i="12"/>
  <c r="BB6" i="12"/>
  <c r="BB7" i="12"/>
  <c r="BB8" i="12"/>
  <c r="BB11" i="12"/>
  <c r="BB12" i="12"/>
  <c r="BB13" i="12"/>
  <c r="T99" i="9"/>
  <c r="BB15" i="12"/>
  <c r="BB16" i="12"/>
  <c r="BB17" i="12"/>
  <c r="BB18" i="12"/>
  <c r="BB19" i="12"/>
  <c r="BB20" i="12"/>
  <c r="BB21" i="12"/>
  <c r="T100" i="9"/>
  <c r="BB23" i="12"/>
  <c r="BB24" i="12"/>
  <c r="BB25" i="12"/>
  <c r="BB26" i="12"/>
  <c r="BB27" i="12"/>
  <c r="BB28" i="12"/>
  <c r="BB29" i="12"/>
  <c r="T101" i="9"/>
  <c r="BB31" i="12"/>
  <c r="BB32" i="12"/>
  <c r="BB33" i="12"/>
  <c r="BB34" i="12"/>
  <c r="BB35" i="12"/>
  <c r="BB36" i="12"/>
  <c r="BB37" i="12"/>
  <c r="T102" i="9"/>
  <c r="BB39" i="12"/>
  <c r="BB40" i="12"/>
  <c r="BB41" i="12"/>
  <c r="BB43" i="12"/>
  <c r="BB44" i="12"/>
  <c r="BB45" i="12"/>
  <c r="T103" i="9"/>
  <c r="T104" i="9"/>
  <c r="T10" i="9"/>
  <c r="T12" i="9"/>
  <c r="T6" i="9"/>
  <c r="T7" i="9"/>
  <c r="T8" i="9"/>
  <c r="T9" i="9"/>
  <c r="T5" i="9"/>
  <c r="BC39" i="12"/>
  <c r="BC40" i="12"/>
  <c r="BC41" i="12"/>
  <c r="BC43" i="12"/>
  <c r="BC44" i="12"/>
  <c r="BC45" i="12"/>
  <c r="X103" i="9"/>
  <c r="BC31" i="12"/>
  <c r="BC32" i="12"/>
  <c r="BC33" i="12"/>
  <c r="BC34" i="12"/>
  <c r="BC35" i="12"/>
  <c r="BC36" i="12"/>
  <c r="BC37" i="12"/>
  <c r="X102" i="9"/>
  <c r="BC23" i="12"/>
  <c r="BC24" i="12"/>
  <c r="BC25" i="12"/>
  <c r="BC26" i="12"/>
  <c r="BC27" i="12"/>
  <c r="BC28" i="12"/>
  <c r="BC29" i="12"/>
  <c r="X101" i="9"/>
  <c r="BC15" i="12"/>
  <c r="BC16" i="12"/>
  <c r="BC17" i="12"/>
  <c r="BC18" i="12"/>
  <c r="BC19" i="12"/>
  <c r="BC20" i="12"/>
  <c r="BC21" i="12"/>
  <c r="X100" i="9"/>
  <c r="BC5" i="12"/>
  <c r="BC6" i="12"/>
  <c r="BC7" i="12"/>
  <c r="BC8" i="12"/>
  <c r="BC11" i="12"/>
  <c r="BC12" i="12"/>
  <c r="BC13" i="12"/>
  <c r="X99" i="9"/>
  <c r="T16" i="9"/>
  <c r="AS5" i="12"/>
  <c r="AS6" i="12"/>
  <c r="AS7" i="12"/>
  <c r="AS8" i="12"/>
  <c r="AS11" i="12"/>
  <c r="AS12" i="12"/>
  <c r="AS13" i="12"/>
  <c r="X80" i="9"/>
  <c r="AS15" i="12"/>
  <c r="AS16" i="12"/>
  <c r="AS17" i="12"/>
  <c r="AS18" i="12"/>
  <c r="AS19" i="12"/>
  <c r="AS20" i="12"/>
  <c r="AS21" i="12"/>
  <c r="X81" i="9"/>
  <c r="AS23" i="12"/>
  <c r="AS24" i="12"/>
  <c r="AS25" i="12"/>
  <c r="AS26" i="12"/>
  <c r="AS27" i="12"/>
  <c r="AS28" i="12"/>
  <c r="AS29" i="12"/>
  <c r="X82" i="9"/>
  <c r="AS31" i="12"/>
  <c r="AS32" i="12"/>
  <c r="AS33" i="12"/>
  <c r="AS34" i="12"/>
  <c r="AS35" i="12"/>
  <c r="AS36" i="12"/>
  <c r="AS37" i="12"/>
  <c r="X83" i="9"/>
  <c r="AS39" i="12"/>
  <c r="AS40" i="12"/>
  <c r="AS41" i="12"/>
  <c r="AS43" i="12"/>
  <c r="AS44" i="12"/>
  <c r="AS45" i="12"/>
  <c r="X84" i="9"/>
  <c r="X85" i="9"/>
  <c r="X104" i="9"/>
  <c r="T108" i="9"/>
  <c r="N10" i="58"/>
  <c r="M10" i="58"/>
  <c r="D4" i="58"/>
  <c r="D3" i="58"/>
  <c r="D2" i="58"/>
  <c r="N10" i="57"/>
  <c r="M10" i="57"/>
  <c r="L10" i="57"/>
  <c r="K10" i="57"/>
  <c r="D4" i="57"/>
  <c r="D3" i="57"/>
  <c r="D2" i="57"/>
  <c r="N10" i="56"/>
  <c r="M10" i="56"/>
  <c r="L10" i="56"/>
  <c r="K10" i="56"/>
  <c r="J10" i="56"/>
  <c r="I10" i="56"/>
  <c r="D4" i="56"/>
  <c r="D3" i="56"/>
  <c r="D2" i="56"/>
  <c r="O5" i="55"/>
  <c r="O6" i="55"/>
  <c r="O7" i="55"/>
  <c r="O8" i="55"/>
  <c r="O9" i="55"/>
  <c r="O10" i="55"/>
  <c r="N10" i="55"/>
  <c r="M10" i="55"/>
  <c r="L10" i="55"/>
  <c r="K10" i="55"/>
  <c r="J10" i="55"/>
  <c r="I10" i="55"/>
  <c r="H10" i="55"/>
  <c r="G10" i="55"/>
  <c r="D4" i="55"/>
  <c r="D3" i="55"/>
  <c r="D2" i="55"/>
  <c r="AT21" i="12"/>
  <c r="AU13" i="12"/>
  <c r="AT13" i="12"/>
  <c r="BC47" i="12"/>
  <c r="BB47" i="12"/>
  <c r="BA45" i="12"/>
  <c r="BA37" i="12"/>
  <c r="BA29" i="12"/>
  <c r="BA21" i="12"/>
  <c r="BA13" i="12"/>
  <c r="BA47" i="12"/>
  <c r="AZ45" i="12"/>
  <c r="AZ37" i="12"/>
  <c r="AZ29" i="12"/>
  <c r="AZ21" i="12"/>
  <c r="AZ13" i="12"/>
  <c r="AZ47" i="12"/>
  <c r="AY45" i="12"/>
  <c r="AY37" i="12"/>
  <c r="AY29" i="12"/>
  <c r="AY21" i="12"/>
  <c r="AY13" i="12"/>
  <c r="AY47" i="12"/>
  <c r="AX45" i="12"/>
  <c r="AX37" i="12"/>
  <c r="AX29" i="12"/>
  <c r="AX21" i="12"/>
  <c r="AX13" i="12"/>
  <c r="AX47" i="12"/>
  <c r="AW45" i="12"/>
  <c r="AW37" i="12"/>
  <c r="AW29" i="12"/>
  <c r="AW21" i="12"/>
  <c r="AW13" i="12"/>
  <c r="AW47" i="12"/>
  <c r="AV45" i="12"/>
  <c r="AV37" i="12"/>
  <c r="AV29" i="12"/>
  <c r="AV21" i="12"/>
  <c r="AV13" i="12"/>
  <c r="AV47" i="12"/>
  <c r="AU45" i="12"/>
  <c r="AU37" i="12"/>
  <c r="AU29" i="12"/>
  <c r="AU21" i="12"/>
  <c r="AU47" i="12"/>
  <c r="AT45" i="12"/>
  <c r="AT37" i="12"/>
  <c r="AT29" i="12"/>
  <c r="AT47" i="12"/>
  <c r="D34" i="9"/>
  <c r="AR5" i="12"/>
  <c r="AR6" i="12"/>
  <c r="AR7" i="12"/>
  <c r="AR8" i="12"/>
  <c r="AR11" i="12"/>
  <c r="AR12" i="12"/>
  <c r="AR13" i="12"/>
  <c r="T80" i="9"/>
  <c r="F37" i="12"/>
  <c r="D26" i="9"/>
  <c r="L27" i="39"/>
  <c r="N27" i="39"/>
  <c r="G2" i="54" a="1"/>
  <c r="G2" i="54"/>
  <c r="D6" i="54" a="1"/>
  <c r="D6" i="54"/>
  <c r="D7" i="54" a="1"/>
  <c r="D7" i="54"/>
  <c r="D8" i="54" a="1"/>
  <c r="D8" i="54"/>
  <c r="D9" i="54" a="1"/>
  <c r="D9" i="54"/>
  <c r="F2" i="54" a="1"/>
  <c r="F2" i="54"/>
  <c r="G3" i="54" a="1"/>
  <c r="G3" i="54"/>
  <c r="G4" i="54" a="1"/>
  <c r="G4" i="54"/>
  <c r="G5" i="54" a="1"/>
  <c r="G5" i="54"/>
  <c r="F3" i="54" a="1"/>
  <c r="F3" i="54"/>
  <c r="D10" i="54" a="1"/>
  <c r="D10" i="54"/>
  <c r="D11" i="54" a="1"/>
  <c r="D11" i="54"/>
  <c r="D12" i="54" a="1"/>
  <c r="D12" i="54"/>
  <c r="G6" i="54" a="1"/>
  <c r="G6" i="54"/>
  <c r="F4" i="54" a="1"/>
  <c r="F4" i="54"/>
  <c r="D13" i="54" a="1"/>
  <c r="D13" i="54"/>
  <c r="D14" i="54" a="1"/>
  <c r="D14" i="54"/>
  <c r="G7" i="54" a="1"/>
  <c r="G7" i="54"/>
  <c r="F5" i="54" a="1"/>
  <c r="F5" i="54"/>
  <c r="D15" i="54" a="1"/>
  <c r="D15" i="54"/>
  <c r="D16" i="54" a="1"/>
  <c r="D16" i="54"/>
  <c r="G8" i="54" a="1"/>
  <c r="G8" i="54"/>
  <c r="F6" i="54" a="1"/>
  <c r="F6" i="54"/>
  <c r="G9" i="54" a="1"/>
  <c r="G9" i="54"/>
  <c r="F7" i="54" a="1"/>
  <c r="F7" i="54"/>
  <c r="G10" i="54" a="1"/>
  <c r="G10" i="54"/>
  <c r="G11" i="54" a="1"/>
  <c r="G11" i="54"/>
  <c r="G12" i="54" a="1"/>
  <c r="G12" i="54"/>
  <c r="G13" i="54" a="1"/>
  <c r="G13" i="54"/>
  <c r="G14" i="54" a="1"/>
  <c r="G14" i="54"/>
  <c r="G15" i="54" a="1"/>
  <c r="G15" i="54"/>
  <c r="G16" i="54" a="1"/>
  <c r="G16" i="54"/>
  <c r="G17" i="54" a="1"/>
  <c r="G17" i="54"/>
  <c r="G18" i="54" a="1"/>
  <c r="G18" i="54"/>
  <c r="G19" i="54" a="1"/>
  <c r="G19" i="54"/>
  <c r="G20" i="54" a="1"/>
  <c r="G20" i="54"/>
  <c r="G21" i="54" a="1"/>
  <c r="G21" i="54"/>
  <c r="G22" i="54" a="1"/>
  <c r="G22" i="54"/>
  <c r="G23" i="54" a="1"/>
  <c r="G23" i="54"/>
  <c r="G24" i="54" a="1"/>
  <c r="G24" i="54"/>
  <c r="G25" i="54" a="1"/>
  <c r="G25" i="54"/>
  <c r="G26" i="54" a="1"/>
  <c r="G26" i="54"/>
  <c r="G27" i="54" a="1"/>
  <c r="G27" i="54"/>
  <c r="G28" i="54" a="1"/>
  <c r="G28" i="54"/>
  <c r="G29" i="54" a="1"/>
  <c r="G29" i="54"/>
  <c r="G30" i="54" a="1"/>
  <c r="G30" i="54"/>
  <c r="G31" i="54" a="1"/>
  <c r="G31" i="54"/>
  <c r="G32" i="54" a="1"/>
  <c r="G32" i="54"/>
  <c r="G33" i="54" a="1"/>
  <c r="G33" i="54"/>
  <c r="G34" i="54" a="1"/>
  <c r="G34" i="54"/>
  <c r="G35" i="54" a="1"/>
  <c r="G35" i="54"/>
  <c r="G36" i="54" a="1"/>
  <c r="G36" i="54"/>
  <c r="G37" i="54" a="1"/>
  <c r="G37" i="54"/>
  <c r="F37" i="54" a="1"/>
  <c r="F37" i="54"/>
  <c r="F8" i="54" a="1"/>
  <c r="F8" i="54"/>
  <c r="G38" i="54" a="1"/>
  <c r="G38" i="54"/>
  <c r="D17" i="54" a="1"/>
  <c r="D17" i="54"/>
  <c r="F9" i="54" a="1"/>
  <c r="F9" i="54"/>
  <c r="D18" i="54" a="1"/>
  <c r="D18" i="54"/>
  <c r="D19" i="54" a="1"/>
  <c r="D19" i="54"/>
  <c r="D20" i="54" a="1"/>
  <c r="D20" i="54"/>
  <c r="D21" i="54" a="1"/>
  <c r="D21" i="54"/>
  <c r="D22" i="54" a="1"/>
  <c r="D22" i="54"/>
  <c r="D23" i="54" a="1"/>
  <c r="D23" i="54"/>
  <c r="D24" i="54" a="1"/>
  <c r="D24" i="54"/>
  <c r="D25" i="54" a="1"/>
  <c r="D25" i="54"/>
  <c r="D26" i="54" a="1"/>
  <c r="D26" i="54"/>
  <c r="D27" i="54" a="1"/>
  <c r="D27" i="54"/>
  <c r="D28" i="54" a="1"/>
  <c r="D28" i="54"/>
  <c r="F38" i="54" a="1"/>
  <c r="F38" i="54"/>
  <c r="G39" i="54" a="1"/>
  <c r="G39" i="54"/>
  <c r="F10" i="54" a="1"/>
  <c r="F10" i="54"/>
  <c r="D29" i="54" a="1"/>
  <c r="D29" i="54"/>
  <c r="D30" i="54" a="1"/>
  <c r="D30" i="54"/>
  <c r="D31" i="54" a="1"/>
  <c r="D31" i="54"/>
  <c r="D32" i="54" a="1"/>
  <c r="D32" i="54"/>
  <c r="D33" i="54" a="1"/>
  <c r="D33" i="54"/>
  <c r="D34" i="54" a="1"/>
  <c r="D34" i="54"/>
  <c r="D35" i="54" a="1"/>
  <c r="D35" i="54"/>
  <c r="D36" i="54" a="1"/>
  <c r="D36" i="54"/>
  <c r="F39" i="54" a="1"/>
  <c r="F39" i="54"/>
  <c r="G40" i="54" a="1"/>
  <c r="G40" i="54"/>
  <c r="F11" i="54" a="1"/>
  <c r="F11" i="54"/>
  <c r="D37" i="54" a="1"/>
  <c r="D37" i="54"/>
  <c r="D38" i="54" a="1"/>
  <c r="D38" i="54"/>
  <c r="D39" i="54" a="1"/>
  <c r="D39" i="54"/>
  <c r="F40" i="54" a="1"/>
  <c r="F40" i="54"/>
  <c r="G41" i="54" a="1"/>
  <c r="G41" i="54"/>
  <c r="F12" i="54" a="1"/>
  <c r="F12" i="54"/>
  <c r="D40" i="54" a="1"/>
  <c r="D40" i="54"/>
  <c r="D41" i="54" a="1"/>
  <c r="D41" i="54"/>
  <c r="F41" i="54" a="1"/>
  <c r="F41" i="54"/>
  <c r="G42" i="54" a="1"/>
  <c r="G42" i="54"/>
  <c r="F13" i="54" a="1"/>
  <c r="F13" i="54"/>
  <c r="D42" i="54" a="1"/>
  <c r="D42" i="54"/>
  <c r="D43" i="54" a="1"/>
  <c r="D43" i="54"/>
  <c r="F42" i="54" a="1"/>
  <c r="F42" i="54"/>
  <c r="G43" i="54" a="1"/>
  <c r="G43" i="54"/>
  <c r="F43" i="54" a="1"/>
  <c r="F43" i="54"/>
  <c r="G44" i="54" a="1"/>
  <c r="G44" i="54"/>
  <c r="D44" i="54" a="1"/>
  <c r="D44" i="54"/>
  <c r="D45" i="54" a="1"/>
  <c r="D45" i="54"/>
  <c r="D46" i="54" a="1"/>
  <c r="D46" i="54"/>
  <c r="D47" i="54" a="1"/>
  <c r="D47" i="54"/>
  <c r="D48" i="54" a="1"/>
  <c r="D48" i="54"/>
  <c r="D49" i="54" a="1"/>
  <c r="D49" i="54"/>
  <c r="D50" i="54" a="1"/>
  <c r="D50" i="54"/>
  <c r="D51" i="54" a="1"/>
  <c r="D51" i="54"/>
  <c r="D52" i="54" a="1"/>
  <c r="D52" i="54"/>
  <c r="D53" i="54" a="1"/>
  <c r="D53" i="54"/>
  <c r="D54" i="54" a="1"/>
  <c r="D54" i="54"/>
  <c r="D55" i="54" a="1"/>
  <c r="D55" i="54"/>
  <c r="D56" i="54" a="1"/>
  <c r="D56" i="54"/>
  <c r="D57" i="54" a="1"/>
  <c r="D57" i="54"/>
  <c r="D58" i="54" a="1"/>
  <c r="D58" i="54"/>
  <c r="D59" i="54" a="1"/>
  <c r="D59" i="54"/>
  <c r="D60" i="54" a="1"/>
  <c r="D60" i="54"/>
  <c r="D61" i="54" a="1"/>
  <c r="D61" i="54"/>
  <c r="D62" i="54" a="1"/>
  <c r="D62" i="54"/>
  <c r="D63" i="54" a="1"/>
  <c r="D63" i="54"/>
  <c r="D64" i="54" a="1"/>
  <c r="D64" i="54"/>
  <c r="D65" i="54" a="1"/>
  <c r="D65" i="54"/>
  <c r="D66" i="54" a="1"/>
  <c r="D66" i="54"/>
  <c r="D67" i="54" a="1"/>
  <c r="D67" i="54"/>
  <c r="D68" i="54" a="1"/>
  <c r="D68" i="54"/>
  <c r="D69" i="54" a="1"/>
  <c r="D69" i="54"/>
  <c r="F14" i="54" a="1"/>
  <c r="F14" i="54"/>
  <c r="F15" i="54" a="1"/>
  <c r="F15" i="54"/>
  <c r="F44" i="54" a="1"/>
  <c r="F44" i="54"/>
  <c r="G45" i="54" a="1"/>
  <c r="G45" i="54"/>
  <c r="F16" i="54" a="1"/>
  <c r="F16" i="54"/>
  <c r="F17" i="54" a="1"/>
  <c r="F17" i="54"/>
  <c r="F45" i="54" a="1"/>
  <c r="F45" i="54"/>
  <c r="G46" i="54" a="1"/>
  <c r="G46" i="54"/>
  <c r="F18" i="54" a="1"/>
  <c r="F18" i="54"/>
  <c r="F46" i="54" a="1"/>
  <c r="F46" i="54"/>
  <c r="G47" i="54" a="1"/>
  <c r="G47" i="54"/>
  <c r="F19" i="54" a="1"/>
  <c r="F19" i="54"/>
  <c r="F47" i="54" a="1"/>
  <c r="F47" i="54"/>
  <c r="G48" i="54" a="1"/>
  <c r="G48" i="54"/>
  <c r="F20" i="54" a="1"/>
  <c r="F20" i="54"/>
  <c r="F48" i="54" a="1"/>
  <c r="F48" i="54"/>
  <c r="G49" i="54" a="1"/>
  <c r="G49" i="54"/>
  <c r="F22" i="54" a="1"/>
  <c r="F22" i="54"/>
  <c r="F49" i="54" a="1"/>
  <c r="F49" i="54"/>
  <c r="G50" i="54" a="1"/>
  <c r="G50" i="54"/>
  <c r="F23" i="54" a="1"/>
  <c r="F23" i="54"/>
  <c r="F21" i="54" a="1"/>
  <c r="F21" i="54"/>
  <c r="F50" i="54" a="1"/>
  <c r="F50" i="54"/>
  <c r="G51" i="54" a="1"/>
  <c r="G51" i="54"/>
  <c r="F24" i="54" a="1"/>
  <c r="F24" i="54"/>
  <c r="F51" i="54" a="1"/>
  <c r="F51" i="54"/>
  <c r="G52" i="54" a="1"/>
  <c r="G52" i="54"/>
  <c r="F52" i="54" a="1"/>
  <c r="F52" i="54"/>
  <c r="F25" i="54" a="1"/>
  <c r="F25" i="54"/>
  <c r="G53" i="54" a="1"/>
  <c r="G53" i="54"/>
  <c r="F53" i="54" a="1"/>
  <c r="F53" i="54"/>
  <c r="F26" i="54" a="1"/>
  <c r="F26" i="54"/>
  <c r="G54" i="54" a="1"/>
  <c r="G54" i="54"/>
  <c r="F54" i="54" a="1"/>
  <c r="F54" i="54"/>
  <c r="F27" i="54" a="1"/>
  <c r="F27" i="54"/>
  <c r="G55" i="54" a="1"/>
  <c r="G55" i="54"/>
  <c r="F55" i="54" a="1"/>
  <c r="F55" i="54"/>
  <c r="F28" i="54" a="1"/>
  <c r="F28" i="54"/>
  <c r="G56" i="54" a="1"/>
  <c r="G56" i="54"/>
  <c r="F56" i="54" a="1"/>
  <c r="F56" i="54"/>
  <c r="F29" i="54" a="1"/>
  <c r="F29" i="54"/>
  <c r="G57" i="54" a="1"/>
  <c r="G57" i="54"/>
  <c r="F57" i="54" a="1"/>
  <c r="F57" i="54"/>
  <c r="F30" i="54" a="1"/>
  <c r="F30" i="54"/>
  <c r="G58" i="54" a="1"/>
  <c r="G58" i="54"/>
  <c r="F58" i="54" a="1"/>
  <c r="F58" i="54"/>
  <c r="F31" i="54" a="1"/>
  <c r="F31" i="54"/>
  <c r="G59" i="54" a="1"/>
  <c r="G59" i="54"/>
  <c r="F59" i="54" a="1"/>
  <c r="F59" i="54"/>
  <c r="F32" i="54" a="1"/>
  <c r="F32" i="54"/>
  <c r="G60" i="54" a="1"/>
  <c r="G60" i="54"/>
  <c r="F60" i="54" a="1"/>
  <c r="F60" i="54"/>
  <c r="F33" i="54" a="1"/>
  <c r="F33" i="54"/>
  <c r="G61" i="54" a="1"/>
  <c r="G61" i="54"/>
  <c r="F61" i="54" a="1"/>
  <c r="F61" i="54"/>
  <c r="F34" i="54" a="1"/>
  <c r="F34" i="54"/>
  <c r="G62" i="54" a="1"/>
  <c r="G62" i="54"/>
  <c r="F62" i="54" a="1"/>
  <c r="F62" i="54"/>
  <c r="F35" i="54" a="1"/>
  <c r="F35" i="54"/>
  <c r="G63" i="54" a="1"/>
  <c r="G63" i="54"/>
  <c r="F63" i="54" a="1"/>
  <c r="F63" i="54"/>
  <c r="F36" i="54" a="1"/>
  <c r="F36" i="54"/>
  <c r="G64" i="54" a="1"/>
  <c r="G64" i="54"/>
  <c r="F64" i="54" a="1"/>
  <c r="F64" i="54"/>
  <c r="G65" i="54" a="1"/>
  <c r="G65" i="54"/>
  <c r="F65" i="54" a="1"/>
  <c r="F65" i="54"/>
  <c r="G66" i="54" a="1"/>
  <c r="G66" i="54"/>
  <c r="F66" i="54" a="1"/>
  <c r="F66" i="54"/>
  <c r="G67" i="54" a="1"/>
  <c r="G67" i="54"/>
  <c r="F67" i="54" a="1"/>
  <c r="F67" i="54"/>
  <c r="G68" i="54" a="1"/>
  <c r="G68" i="54"/>
  <c r="F68" i="54" a="1"/>
  <c r="F68" i="54"/>
  <c r="G69" i="54" a="1"/>
  <c r="G69" i="54"/>
  <c r="F69" i="54" a="1"/>
  <c r="F69" i="54"/>
  <c r="N8" i="12"/>
  <c r="O8" i="12"/>
  <c r="X8" i="12"/>
  <c r="Y8" i="12"/>
  <c r="AH8" i="12"/>
  <c r="AI8" i="12"/>
  <c r="D4" i="53"/>
  <c r="D3" i="53"/>
  <c r="D2" i="53"/>
  <c r="D4" i="52"/>
  <c r="D3" i="52"/>
  <c r="D2" i="52"/>
  <c r="D4" i="51"/>
  <c r="D3" i="51"/>
  <c r="D2" i="51"/>
  <c r="D4" i="50"/>
  <c r="D3" i="50"/>
  <c r="D2" i="50"/>
  <c r="D4" i="49"/>
  <c r="D3" i="49"/>
  <c r="D2" i="49"/>
  <c r="D4" i="48"/>
  <c r="D3" i="48"/>
  <c r="D2" i="48"/>
  <c r="D4" i="47"/>
  <c r="D3" i="47"/>
  <c r="D2" i="47"/>
  <c r="D4" i="46"/>
  <c r="D3" i="46"/>
  <c r="D2" i="46"/>
  <c r="D4" i="45"/>
  <c r="D3" i="45"/>
  <c r="D2" i="45"/>
  <c r="D4" i="44"/>
  <c r="D3" i="44"/>
  <c r="D2" i="44"/>
  <c r="D4" i="43"/>
  <c r="D3" i="43"/>
  <c r="D2" i="43"/>
  <c r="D4" i="42"/>
  <c r="D3" i="42"/>
  <c r="D2" i="42"/>
  <c r="D4" i="41"/>
  <c r="D3" i="41"/>
  <c r="D2" i="41"/>
  <c r="D4" i="40"/>
  <c r="D3" i="40"/>
  <c r="D2" i="40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8" i="39"/>
  <c r="L29" i="39"/>
  <c r="L30" i="39"/>
  <c r="L31" i="39"/>
  <c r="L32" i="39"/>
  <c r="L33" i="39"/>
  <c r="J33" i="39"/>
  <c r="N32" i="39"/>
  <c r="N31" i="39"/>
  <c r="N30" i="39"/>
  <c r="N29" i="39"/>
  <c r="N28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D4" i="39"/>
  <c r="D3" i="39"/>
  <c r="D2" i="39"/>
  <c r="BG8" i="12"/>
  <c r="H10" i="50"/>
  <c r="G10" i="50"/>
  <c r="H10" i="46"/>
  <c r="G10" i="46"/>
  <c r="H10" i="42"/>
  <c r="G10" i="42"/>
  <c r="N33" i="39"/>
  <c r="AQ45" i="12"/>
  <c r="AQ37" i="12"/>
  <c r="AQ29" i="12"/>
  <c r="AQ21" i="12"/>
  <c r="AQ13" i="12"/>
  <c r="AP45" i="12"/>
  <c r="AP37" i="12"/>
  <c r="AP29" i="12"/>
  <c r="AP21" i="12"/>
  <c r="AP13" i="12"/>
  <c r="AO45" i="12"/>
  <c r="AO37" i="12"/>
  <c r="AO29" i="12"/>
  <c r="AO21" i="12"/>
  <c r="AO13" i="12"/>
  <c r="AN45" i="12"/>
  <c r="AN37" i="12"/>
  <c r="AN29" i="12"/>
  <c r="AN21" i="12"/>
  <c r="AN13" i="12"/>
  <c r="AM45" i="12"/>
  <c r="AM37" i="12"/>
  <c r="AM29" i="12"/>
  <c r="AM21" i="12"/>
  <c r="AM13" i="12"/>
  <c r="AL37" i="12"/>
  <c r="AL29" i="12"/>
  <c r="AL21" i="12"/>
  <c r="AL13" i="12"/>
  <c r="AK45" i="12"/>
  <c r="AK37" i="12"/>
  <c r="AK29" i="12"/>
  <c r="AK21" i="12"/>
  <c r="AK13" i="12"/>
  <c r="AJ45" i="12"/>
  <c r="AJ37" i="12"/>
  <c r="AJ29" i="12"/>
  <c r="AJ21" i="12"/>
  <c r="AJ13" i="12"/>
  <c r="AG45" i="12"/>
  <c r="AG37" i="12"/>
  <c r="AG29" i="12"/>
  <c r="AG21" i="12"/>
  <c r="AG13" i="12"/>
  <c r="AF45" i="12"/>
  <c r="AF37" i="12"/>
  <c r="AF29" i="12"/>
  <c r="AF21" i="12"/>
  <c r="AF13" i="12"/>
  <c r="AE45" i="12"/>
  <c r="AE37" i="12"/>
  <c r="AE29" i="12"/>
  <c r="AE21" i="12"/>
  <c r="AE13" i="12"/>
  <c r="AD45" i="12"/>
  <c r="AD37" i="12"/>
  <c r="AD29" i="12"/>
  <c r="AD21" i="12"/>
  <c r="AD13" i="12"/>
  <c r="AC45" i="12"/>
  <c r="AC37" i="12"/>
  <c r="AC29" i="12"/>
  <c r="AC21" i="12"/>
  <c r="AC13" i="12"/>
  <c r="AB45" i="12"/>
  <c r="AB37" i="12"/>
  <c r="AB29" i="12"/>
  <c r="AB21" i="12"/>
  <c r="AB13" i="12"/>
  <c r="AA45" i="12"/>
  <c r="AA37" i="12"/>
  <c r="AA29" i="12"/>
  <c r="AA21" i="12"/>
  <c r="AA13" i="12"/>
  <c r="Z45" i="12"/>
  <c r="Z37" i="12"/>
  <c r="Z29" i="12"/>
  <c r="Z21" i="12"/>
  <c r="Z13" i="12"/>
  <c r="P45" i="12"/>
  <c r="P37" i="12"/>
  <c r="P29" i="12"/>
  <c r="P21" i="12"/>
  <c r="P13" i="12"/>
  <c r="Q45" i="12"/>
  <c r="Q37" i="12"/>
  <c r="Q29" i="12"/>
  <c r="Q21" i="12"/>
  <c r="Q13" i="12"/>
  <c r="R45" i="12"/>
  <c r="R37" i="12"/>
  <c r="R29" i="12"/>
  <c r="R21" i="12"/>
  <c r="R13" i="12"/>
  <c r="S45" i="12"/>
  <c r="S37" i="12"/>
  <c r="S29" i="12"/>
  <c r="S21" i="12"/>
  <c r="S13" i="12"/>
  <c r="T45" i="12"/>
  <c r="T37" i="12"/>
  <c r="T29" i="12"/>
  <c r="T21" i="12"/>
  <c r="T13" i="12"/>
  <c r="U45" i="12"/>
  <c r="U37" i="12"/>
  <c r="U29" i="12"/>
  <c r="U21" i="12"/>
  <c r="U13" i="12"/>
  <c r="V45" i="12"/>
  <c r="V37" i="12"/>
  <c r="V29" i="12"/>
  <c r="V21" i="12"/>
  <c r="V13" i="12"/>
  <c r="W45" i="12"/>
  <c r="W37" i="12"/>
  <c r="W29" i="12"/>
  <c r="W21" i="12"/>
  <c r="W13" i="12"/>
  <c r="F13" i="12"/>
  <c r="D23" i="9"/>
  <c r="F29" i="12"/>
  <c r="D25" i="9"/>
  <c r="D27" i="9"/>
  <c r="B21" i="20"/>
  <c r="B19" i="20"/>
  <c r="B18" i="20"/>
  <c r="T89" i="9"/>
  <c r="T70" i="9"/>
  <c r="T51" i="9"/>
  <c r="AR39" i="12"/>
  <c r="AR40" i="12"/>
  <c r="AR41" i="12"/>
  <c r="AR43" i="12"/>
  <c r="AR44" i="12"/>
  <c r="AR31" i="12"/>
  <c r="AR32" i="12"/>
  <c r="AR33" i="12"/>
  <c r="AR34" i="12"/>
  <c r="AR35" i="12"/>
  <c r="AR36" i="12"/>
  <c r="AR23" i="12"/>
  <c r="AR24" i="12"/>
  <c r="AR25" i="12"/>
  <c r="AR26" i="12"/>
  <c r="AR27" i="12"/>
  <c r="AR28" i="12"/>
  <c r="AR15" i="12"/>
  <c r="AR16" i="12"/>
  <c r="AR17" i="12"/>
  <c r="AR18" i="12"/>
  <c r="AR19" i="12"/>
  <c r="AR20" i="12"/>
  <c r="AH39" i="12"/>
  <c r="AH40" i="12"/>
  <c r="AH41" i="12"/>
  <c r="AH43" i="12"/>
  <c r="AH44" i="12"/>
  <c r="AH31" i="12"/>
  <c r="AH32" i="12"/>
  <c r="AH33" i="12"/>
  <c r="AH34" i="12"/>
  <c r="AH35" i="12"/>
  <c r="AH36" i="12"/>
  <c r="AH23" i="12"/>
  <c r="AH24" i="12"/>
  <c r="AH25" i="12"/>
  <c r="AH26" i="12"/>
  <c r="AH27" i="12"/>
  <c r="AH28" i="12"/>
  <c r="AH15" i="12"/>
  <c r="AH16" i="12"/>
  <c r="AH17" i="12"/>
  <c r="AH18" i="12"/>
  <c r="AH19" i="12"/>
  <c r="AH20" i="12"/>
  <c r="AH5" i="12"/>
  <c r="AH6" i="12"/>
  <c r="AH7" i="12"/>
  <c r="AH11" i="12"/>
  <c r="AH12" i="12"/>
  <c r="X39" i="12"/>
  <c r="X40" i="12"/>
  <c r="X41" i="12"/>
  <c r="X43" i="12"/>
  <c r="X44" i="12"/>
  <c r="X31" i="12"/>
  <c r="X32" i="12"/>
  <c r="X33" i="12"/>
  <c r="X34" i="12"/>
  <c r="X35" i="12"/>
  <c r="X36" i="12"/>
  <c r="X23" i="12"/>
  <c r="X24" i="12"/>
  <c r="X25" i="12"/>
  <c r="X26" i="12"/>
  <c r="X27" i="12"/>
  <c r="X28" i="12"/>
  <c r="X15" i="12"/>
  <c r="X16" i="12"/>
  <c r="X17" i="12"/>
  <c r="X18" i="12"/>
  <c r="X19" i="12"/>
  <c r="X20" i="12"/>
  <c r="X5" i="12"/>
  <c r="X6" i="12"/>
  <c r="X7" i="12"/>
  <c r="X11" i="12"/>
  <c r="X12" i="12"/>
  <c r="N39" i="12"/>
  <c r="N40" i="12"/>
  <c r="N41" i="12"/>
  <c r="N43" i="12"/>
  <c r="N44" i="12"/>
  <c r="N31" i="12"/>
  <c r="N32" i="12"/>
  <c r="N33" i="12"/>
  <c r="N34" i="12"/>
  <c r="N35" i="12"/>
  <c r="N36" i="12"/>
  <c r="N23" i="12"/>
  <c r="N24" i="12"/>
  <c r="N25" i="12"/>
  <c r="N26" i="12"/>
  <c r="N27" i="12"/>
  <c r="N28" i="12"/>
  <c r="N15" i="12"/>
  <c r="N16" i="12"/>
  <c r="N17" i="12"/>
  <c r="N18" i="12"/>
  <c r="N19" i="12"/>
  <c r="N20" i="12"/>
  <c r="O5" i="12"/>
  <c r="N6" i="12"/>
  <c r="N7" i="12"/>
  <c r="N11" i="12"/>
  <c r="N12" i="12"/>
  <c r="N5" i="12"/>
  <c r="AI39" i="12"/>
  <c r="AI40" i="12"/>
  <c r="AI41" i="12"/>
  <c r="AI43" i="12"/>
  <c r="AI44" i="12"/>
  <c r="AI31" i="12"/>
  <c r="AI32" i="12"/>
  <c r="AI33" i="12"/>
  <c r="AI34" i="12"/>
  <c r="AI35" i="12"/>
  <c r="AI36" i="12"/>
  <c r="AI26" i="12"/>
  <c r="AI27" i="12"/>
  <c r="AI28" i="12"/>
  <c r="AI15" i="12"/>
  <c r="AI16" i="12"/>
  <c r="AI17" i="12"/>
  <c r="AI18" i="12"/>
  <c r="AI19" i="12"/>
  <c r="AI20" i="12"/>
  <c r="AI5" i="12"/>
  <c r="AI6" i="12"/>
  <c r="AI7" i="12"/>
  <c r="AI11" i="12"/>
  <c r="AI12" i="12"/>
  <c r="O39" i="12"/>
  <c r="O40" i="12"/>
  <c r="O41" i="12"/>
  <c r="O43" i="12"/>
  <c r="O44" i="12"/>
  <c r="O31" i="12"/>
  <c r="O32" i="12"/>
  <c r="O33" i="12"/>
  <c r="O34" i="12"/>
  <c r="O35" i="12"/>
  <c r="O36" i="12"/>
  <c r="O23" i="12"/>
  <c r="O24" i="12"/>
  <c r="O25" i="12"/>
  <c r="O26" i="12"/>
  <c r="O27" i="12"/>
  <c r="O28" i="12"/>
  <c r="O15" i="12"/>
  <c r="O16" i="12"/>
  <c r="O17" i="12"/>
  <c r="O18" i="12"/>
  <c r="O19" i="12"/>
  <c r="O20" i="12"/>
  <c r="Y39" i="12"/>
  <c r="Y40" i="12"/>
  <c r="Y41" i="12"/>
  <c r="Y43" i="12"/>
  <c r="Y44" i="12"/>
  <c r="Y31" i="12"/>
  <c r="Y32" i="12"/>
  <c r="Y33" i="12"/>
  <c r="Y34" i="12"/>
  <c r="Y35" i="12"/>
  <c r="Y36" i="12"/>
  <c r="Y23" i="12"/>
  <c r="Y24" i="12"/>
  <c r="Y25" i="12"/>
  <c r="Y26" i="12"/>
  <c r="Y27" i="12"/>
  <c r="Y28" i="12"/>
  <c r="Y15" i="12"/>
  <c r="Y16" i="12"/>
  <c r="Y17" i="12"/>
  <c r="Y18" i="12"/>
  <c r="Y19" i="12"/>
  <c r="Y20" i="12"/>
  <c r="Y5" i="12"/>
  <c r="Y6" i="12"/>
  <c r="Y7" i="12"/>
  <c r="Y11" i="12"/>
  <c r="Y12" i="12"/>
  <c r="M13" i="12"/>
  <c r="M21" i="12"/>
  <c r="M29" i="12"/>
  <c r="M37" i="12"/>
  <c r="M45" i="12"/>
  <c r="L13" i="12"/>
  <c r="L21" i="12"/>
  <c r="L29" i="12"/>
  <c r="L37" i="12"/>
  <c r="L45" i="12"/>
  <c r="K45" i="12"/>
  <c r="J45" i="12"/>
  <c r="I45" i="12"/>
  <c r="H45" i="12"/>
  <c r="G45" i="12"/>
  <c r="K37" i="12"/>
  <c r="J37" i="12"/>
  <c r="I37" i="12"/>
  <c r="H37" i="12"/>
  <c r="G37" i="12"/>
  <c r="K29" i="12"/>
  <c r="J29" i="12"/>
  <c r="I29" i="12"/>
  <c r="H29" i="12"/>
  <c r="G29" i="12"/>
  <c r="K21" i="12"/>
  <c r="J21" i="12"/>
  <c r="I21" i="12"/>
  <c r="H21" i="12"/>
  <c r="G21" i="12"/>
  <c r="F21" i="12"/>
  <c r="D24" i="9"/>
  <c r="G13" i="12"/>
  <c r="H13" i="12"/>
  <c r="I13" i="12"/>
  <c r="J13" i="12"/>
  <c r="K13" i="12"/>
  <c r="O6" i="12"/>
  <c r="O7" i="12"/>
  <c r="O11" i="12"/>
  <c r="O12" i="12"/>
  <c r="D4" i="26"/>
  <c r="D3" i="26"/>
  <c r="D2" i="26"/>
  <c r="B7" i="20"/>
  <c r="B8" i="20"/>
  <c r="B9" i="20"/>
  <c r="B10" i="20"/>
  <c r="B11" i="20"/>
  <c r="B12" i="20"/>
  <c r="B13" i="20"/>
  <c r="B6" i="20"/>
  <c r="T32" i="9"/>
  <c r="Y29" i="12"/>
  <c r="X44" i="9"/>
  <c r="Y45" i="12"/>
  <c r="X46" i="9"/>
  <c r="BG43" i="12"/>
  <c r="BF45" i="12"/>
  <c r="O45" i="12"/>
  <c r="X27" i="9"/>
  <c r="Y37" i="12"/>
  <c r="X45" i="9"/>
  <c r="AK47" i="12"/>
  <c r="AO47" i="12"/>
  <c r="BG25" i="12"/>
  <c r="BG24" i="12"/>
  <c r="BG28" i="12"/>
  <c r="O29" i="12"/>
  <c r="X25" i="9"/>
  <c r="L47" i="12"/>
  <c r="BG7" i="12"/>
  <c r="R47" i="12"/>
  <c r="G47" i="12"/>
  <c r="K47" i="12"/>
  <c r="BF29" i="12"/>
  <c r="BG26" i="12"/>
  <c r="BG36" i="12"/>
  <c r="O37" i="12"/>
  <c r="X26" i="9"/>
  <c r="D28" i="9"/>
  <c r="BG15" i="12"/>
  <c r="BG19" i="12"/>
  <c r="AA47" i="12"/>
  <c r="AE47" i="12"/>
  <c r="BG18" i="12"/>
  <c r="BG16" i="12"/>
  <c r="BG20" i="12"/>
  <c r="Y21" i="12"/>
  <c r="X43" i="9"/>
  <c r="O21" i="12"/>
  <c r="X24" i="9"/>
  <c r="I47" i="12"/>
  <c r="BF37" i="12"/>
  <c r="BG41" i="12"/>
  <c r="Y13" i="12"/>
  <c r="X42" i="9"/>
  <c r="AI29" i="12"/>
  <c r="X63" i="9"/>
  <c r="AI45" i="12"/>
  <c r="X65" i="9"/>
  <c r="N29" i="12"/>
  <c r="T25" i="9"/>
  <c r="D7" i="9"/>
  <c r="N45" i="12"/>
  <c r="T27" i="9"/>
  <c r="D9" i="9"/>
  <c r="AH29" i="12"/>
  <c r="T63" i="9"/>
  <c r="L7" i="9"/>
  <c r="AH45" i="12"/>
  <c r="T65" i="9"/>
  <c r="L9" i="9"/>
  <c r="BG12" i="12"/>
  <c r="BF21" i="12"/>
  <c r="BE37" i="12"/>
  <c r="BG34" i="12"/>
  <c r="BG40" i="12"/>
  <c r="BG44" i="12"/>
  <c r="X21" i="12"/>
  <c r="T43" i="9"/>
  <c r="X37" i="12"/>
  <c r="T45" i="9"/>
  <c r="H8" i="9"/>
  <c r="AR21" i="12"/>
  <c r="T81" i="9"/>
  <c r="AR37" i="12"/>
  <c r="T83" i="9"/>
  <c r="P8" i="9"/>
  <c r="H47" i="12"/>
  <c r="X29" i="12"/>
  <c r="T44" i="9"/>
  <c r="H7" i="9"/>
  <c r="X45" i="12"/>
  <c r="T46" i="9"/>
  <c r="H9" i="9"/>
  <c r="AR29" i="12"/>
  <c r="T82" i="9"/>
  <c r="P7" i="9"/>
  <c r="AR45" i="12"/>
  <c r="T84" i="9"/>
  <c r="P9" i="9"/>
  <c r="BG32" i="12"/>
  <c r="BG35" i="12"/>
  <c r="W47" i="12"/>
  <c r="BE21" i="12"/>
  <c r="BG5" i="12"/>
  <c r="BG17" i="12"/>
  <c r="BG23" i="12"/>
  <c r="BG27" i="12"/>
  <c r="BG33" i="12"/>
  <c r="BG39" i="12"/>
  <c r="AI21" i="12"/>
  <c r="X62" i="9"/>
  <c r="AI37" i="12"/>
  <c r="X64" i="9"/>
  <c r="N21" i="12"/>
  <c r="T24" i="9"/>
  <c r="N37" i="12"/>
  <c r="AH21" i="12"/>
  <c r="T62" i="9"/>
  <c r="AH37" i="12"/>
  <c r="T64" i="9"/>
  <c r="L8" i="9"/>
  <c r="J47" i="12"/>
  <c r="F47" i="12"/>
  <c r="S47" i="12"/>
  <c r="Z47" i="12"/>
  <c r="AD47" i="12"/>
  <c r="AJ47" i="12"/>
  <c r="AN47" i="12"/>
  <c r="M47" i="12"/>
  <c r="V47" i="12"/>
  <c r="T47" i="12"/>
  <c r="P47" i="12"/>
  <c r="AC47" i="12"/>
  <c r="AG47" i="12"/>
  <c r="AM47" i="12"/>
  <c r="AQ47" i="12"/>
  <c r="U47" i="12"/>
  <c r="Q47" i="12"/>
  <c r="AB47" i="12"/>
  <c r="AF47" i="12"/>
  <c r="AL47" i="12"/>
  <c r="AP47" i="12"/>
  <c r="BG6" i="12"/>
  <c r="AI13" i="12"/>
  <c r="X61" i="9"/>
  <c r="X13" i="12"/>
  <c r="T42" i="9"/>
  <c r="H5" i="9"/>
  <c r="P5" i="9"/>
  <c r="BG11" i="12"/>
  <c r="BE13" i="12"/>
  <c r="BE29" i="12"/>
  <c r="BG31" i="12"/>
  <c r="AH13" i="12"/>
  <c r="T61" i="9"/>
  <c r="L5" i="9"/>
  <c r="O13" i="12"/>
  <c r="X23" i="9"/>
  <c r="BF13" i="12"/>
  <c r="N13" i="12"/>
  <c r="T23" i="9"/>
  <c r="D5" i="9"/>
  <c r="AB9" i="9"/>
  <c r="T26" i="9"/>
  <c r="D8" i="9"/>
  <c r="X8" i="9"/>
  <c r="X7" i="9"/>
  <c r="B20" i="20"/>
  <c r="B22" i="20"/>
  <c r="X9" i="9"/>
  <c r="BG29" i="12"/>
  <c r="AB7" i="9"/>
  <c r="X66" i="9"/>
  <c r="X47" i="9"/>
  <c r="BG13" i="12"/>
  <c r="X28" i="9"/>
  <c r="N47" i="12"/>
  <c r="Y47" i="12"/>
  <c r="X47" i="12"/>
  <c r="AS47" i="12"/>
  <c r="BG21" i="12"/>
  <c r="P6" i="9"/>
  <c r="T85" i="9"/>
  <c r="L6" i="9"/>
  <c r="T66" i="9"/>
  <c r="BF47" i="12"/>
  <c r="H6" i="9"/>
  <c r="T47" i="9"/>
  <c r="AB6" i="9"/>
  <c r="D6" i="9"/>
  <c r="AI47" i="12"/>
  <c r="O47" i="12"/>
  <c r="AR47" i="12"/>
  <c r="AB8" i="9"/>
  <c r="AH47" i="12"/>
  <c r="BG37" i="12"/>
  <c r="BG45" i="12"/>
  <c r="X5" i="9"/>
  <c r="BE47" i="12"/>
  <c r="AB5" i="9"/>
  <c r="I10" i="51"/>
  <c r="J10" i="51"/>
  <c r="I10" i="50"/>
  <c r="J10" i="50"/>
  <c r="I10" i="47"/>
  <c r="J10" i="47"/>
  <c r="J10" i="46"/>
  <c r="I10" i="46"/>
  <c r="I10" i="43"/>
  <c r="J10" i="43"/>
  <c r="I10" i="42"/>
  <c r="J10" i="42"/>
  <c r="J10" i="40"/>
  <c r="I10" i="40"/>
  <c r="J10" i="39"/>
  <c r="I10" i="39"/>
  <c r="T28" i="9"/>
  <c r="D10" i="9"/>
  <c r="H10" i="39"/>
  <c r="G10" i="39"/>
  <c r="BG47" i="12"/>
  <c r="X6" i="9"/>
  <c r="AB10" i="9"/>
  <c r="H10" i="9"/>
  <c r="H12" i="9"/>
  <c r="P10" i="9"/>
  <c r="P12" i="9"/>
  <c r="L10" i="9"/>
  <c r="L12" i="9"/>
  <c r="X10" i="9"/>
  <c r="K10" i="52"/>
  <c r="L10" i="52"/>
  <c r="L10" i="51"/>
  <c r="K10" i="51"/>
  <c r="L10" i="50"/>
  <c r="K10" i="50"/>
  <c r="L10" i="48"/>
  <c r="K10" i="48"/>
  <c r="L10" i="47"/>
  <c r="K10" i="47"/>
  <c r="L10" i="46"/>
  <c r="K10" i="46"/>
  <c r="L10" i="44"/>
  <c r="K10" i="44"/>
  <c r="K10" i="43"/>
  <c r="L10" i="43"/>
  <c r="K10" i="42"/>
  <c r="L10" i="42"/>
  <c r="L10" i="40"/>
  <c r="K10" i="40"/>
  <c r="L10" i="39"/>
  <c r="K10" i="39"/>
  <c r="D12" i="9"/>
  <c r="X12" i="9"/>
  <c r="O6" i="50"/>
  <c r="O7" i="50"/>
  <c r="O9" i="50"/>
  <c r="O8" i="50"/>
  <c r="O6" i="46"/>
  <c r="O8" i="46"/>
  <c r="O7" i="46"/>
  <c r="O9" i="46"/>
  <c r="O6" i="42"/>
  <c r="O9" i="42"/>
  <c r="O8" i="42"/>
  <c r="O7" i="42"/>
  <c r="O8" i="39"/>
  <c r="O7" i="39"/>
  <c r="O6" i="39"/>
  <c r="O9" i="39"/>
  <c r="K10" i="26"/>
  <c r="L10" i="26"/>
  <c r="N10" i="53"/>
  <c r="M10" i="53"/>
  <c r="N10" i="52"/>
  <c r="M10" i="52"/>
  <c r="N10" i="51"/>
  <c r="M10" i="51"/>
  <c r="N10" i="50"/>
  <c r="M10" i="50"/>
  <c r="O5" i="50"/>
  <c r="O10" i="50"/>
  <c r="N10" i="49"/>
  <c r="M10" i="49"/>
  <c r="N10" i="48"/>
  <c r="M10" i="48"/>
  <c r="N10" i="47"/>
  <c r="N10" i="46"/>
  <c r="M10" i="47"/>
  <c r="M10" i="46"/>
  <c r="O5" i="46"/>
  <c r="O10" i="46"/>
  <c r="N10" i="45"/>
  <c r="M10" i="45"/>
  <c r="N10" i="44"/>
  <c r="M10" i="44"/>
  <c r="M10" i="43"/>
  <c r="N10" i="43"/>
  <c r="N10" i="42"/>
  <c r="M10" i="42"/>
  <c r="O5" i="42"/>
  <c r="O10" i="42"/>
  <c r="N10" i="41"/>
  <c r="M10" i="41"/>
  <c r="N10" i="40"/>
  <c r="M10" i="40"/>
  <c r="N10" i="39"/>
  <c r="M10" i="39"/>
  <c r="O5" i="39"/>
  <c r="O10" i="39"/>
  <c r="M10" i="26"/>
  <c r="N10" i="26"/>
  <c r="G70" i="54" a="1"/>
  <c r="G70" i="54"/>
  <c r="F70" i="54" a="1"/>
  <c r="F70" i="54"/>
  <c r="G71" i="54" a="1"/>
  <c r="G71" i="54"/>
  <c r="F71" i="54" a="1"/>
  <c r="F71" i="54"/>
  <c r="D70" i="54" a="1"/>
  <c r="D70" i="54"/>
  <c r="D71" i="54" a="1"/>
  <c r="D71" i="54"/>
  <c r="D72" i="54" a="1"/>
  <c r="D72" i="54"/>
  <c r="D73" i="54" a="1"/>
  <c r="D73" i="54"/>
  <c r="G72" i="54" a="1"/>
  <c r="G72" i="54"/>
  <c r="F72" i="54" a="1"/>
  <c r="F72" i="54"/>
  <c r="G73" i="54" a="1"/>
  <c r="G73" i="54"/>
  <c r="F73" i="54" a="1"/>
  <c r="F73" i="54"/>
  <c r="G74" i="54" a="1"/>
  <c r="G74" i="54"/>
  <c r="F74" i="54" a="1"/>
  <c r="F74" i="54"/>
  <c r="D74" i="54" a="1"/>
  <c r="D74" i="54"/>
  <c r="G75" i="54" a="1"/>
  <c r="G75" i="54"/>
  <c r="F75" i="54" a="1"/>
  <c r="F75" i="54"/>
  <c r="G76" i="54" a="1"/>
  <c r="G76" i="54"/>
  <c r="F76" i="54" a="1"/>
  <c r="F76" i="54"/>
  <c r="D75" i="54" a="1"/>
  <c r="D75" i="54"/>
  <c r="G77" i="54" a="1"/>
  <c r="G77" i="54"/>
  <c r="F77" i="54" a="1"/>
  <c r="F77" i="54"/>
  <c r="D76" i="54" a="1"/>
  <c r="D76" i="54"/>
  <c r="G78" i="54" a="1"/>
  <c r="G78" i="54"/>
  <c r="F78" i="54" a="1"/>
  <c r="F78" i="54"/>
  <c r="G79" i="54" a="1"/>
  <c r="G79" i="54"/>
  <c r="F79" i="54" a="1"/>
  <c r="F79" i="54"/>
  <c r="G80" i="54" a="1"/>
  <c r="G80" i="54"/>
  <c r="F80" i="54" a="1"/>
  <c r="F80" i="54"/>
  <c r="D77" i="54" a="1"/>
  <c r="D77" i="54"/>
  <c r="D78" i="54" a="1"/>
  <c r="D78" i="54"/>
  <c r="D79" i="54" a="1"/>
  <c r="D79" i="54"/>
  <c r="D80" i="54" a="1"/>
  <c r="D80" i="54"/>
  <c r="D81" i="54" a="1"/>
  <c r="D81" i="54"/>
  <c r="D82" i="54" a="1"/>
  <c r="D82" i="54"/>
  <c r="D83" i="54" a="1"/>
  <c r="D83" i="54"/>
  <c r="D84" i="54" a="1"/>
  <c r="D84" i="54"/>
  <c r="D85" i="54" a="1"/>
  <c r="D85" i="54"/>
  <c r="D86" i="54" a="1"/>
  <c r="D86" i="54"/>
  <c r="D87" i="54" a="1"/>
  <c r="D87" i="54"/>
  <c r="D88" i="54" a="1"/>
  <c r="D88" i="54"/>
  <c r="D89" i="54" a="1"/>
  <c r="D89" i="54"/>
  <c r="D90" i="54" a="1"/>
  <c r="D90" i="54"/>
  <c r="D91" i="54" a="1"/>
  <c r="D91" i="54"/>
  <c r="D92" i="54" a="1"/>
  <c r="D92" i="54"/>
  <c r="D93" i="54" a="1"/>
  <c r="D93" i="54"/>
  <c r="D94" i="54" a="1"/>
  <c r="D94" i="54"/>
  <c r="D95" i="54" a="1"/>
  <c r="D95" i="54"/>
  <c r="D96" i="54" a="1"/>
  <c r="D96" i="54"/>
  <c r="D97" i="54" a="1"/>
  <c r="D97" i="54"/>
  <c r="D98" i="54" a="1"/>
  <c r="D98" i="54"/>
  <c r="D99" i="54" a="1"/>
  <c r="D99" i="54"/>
  <c r="D100" i="54" a="1"/>
  <c r="D100" i="54"/>
  <c r="G81" i="54" a="1"/>
  <c r="G81" i="54"/>
  <c r="F81" i="54" a="1"/>
  <c r="F81" i="54"/>
  <c r="G82" i="54" a="1"/>
  <c r="G82" i="54"/>
  <c r="F82" i="54" a="1"/>
  <c r="F82" i="54"/>
  <c r="G83" i="54" a="1"/>
  <c r="G83" i="54"/>
  <c r="F83" i="54" a="1"/>
  <c r="F83" i="54"/>
  <c r="G84" i="54" a="1"/>
  <c r="G84" i="54"/>
  <c r="F84" i="54" a="1"/>
  <c r="F84" i="54"/>
  <c r="G85" i="54" a="1"/>
  <c r="G85" i="54"/>
  <c r="F85" i="54" a="1"/>
  <c r="F85" i="54"/>
  <c r="G86" i="54" a="1"/>
  <c r="G86" i="54"/>
  <c r="F86" i="54" a="1"/>
  <c r="F86" i="54"/>
  <c r="G87" i="54" a="1"/>
  <c r="G87" i="54"/>
  <c r="F87" i="54" a="1"/>
  <c r="F87" i="54"/>
  <c r="G88" i="54" a="1"/>
  <c r="G88" i="54"/>
  <c r="F88" i="54" a="1"/>
  <c r="F88" i="54"/>
  <c r="G89" i="54" a="1"/>
  <c r="G89" i="54"/>
  <c r="F89" i="54" a="1"/>
  <c r="F89" i="54"/>
  <c r="G90" i="54" a="1"/>
  <c r="G90" i="54"/>
  <c r="F90" i="54" a="1"/>
  <c r="F90" i="54"/>
  <c r="G91" i="54" a="1"/>
  <c r="G91" i="54"/>
  <c r="F91" i="54" a="1"/>
  <c r="F91" i="54"/>
  <c r="G92" i="54" a="1"/>
  <c r="G92" i="54"/>
  <c r="F92" i="54" a="1"/>
  <c r="F92" i="54"/>
  <c r="G93" i="54" a="1"/>
  <c r="G93" i="54"/>
  <c r="F93" i="54" a="1"/>
  <c r="F93" i="54"/>
  <c r="G94" i="54" a="1"/>
  <c r="G94" i="54"/>
  <c r="F94" i="54" a="1"/>
  <c r="F94" i="54"/>
  <c r="G95" i="54" a="1"/>
  <c r="G95" i="54"/>
  <c r="F95" i="54" a="1"/>
  <c r="F95" i="54"/>
  <c r="G96" i="54" a="1"/>
  <c r="G96" i="54"/>
  <c r="F96" i="54" a="1"/>
  <c r="F96" i="54"/>
  <c r="G97" i="54" a="1"/>
  <c r="G97" i="54"/>
  <c r="F97" i="54" a="1"/>
  <c r="F97" i="54"/>
  <c r="G98" i="54" a="1"/>
  <c r="G98" i="54"/>
  <c r="F98" i="54" a="1"/>
  <c r="F98" i="54"/>
  <c r="G99" i="54" a="1"/>
  <c r="G99" i="54"/>
  <c r="F99" i="54" a="1"/>
  <c r="F99" i="54"/>
  <c r="G100" i="54" a="1"/>
  <c r="G100" i="54"/>
  <c r="F100" i="54" a="1"/>
  <c r="F100" i="54"/>
  <c r="Y84" i="9"/>
  <c r="Q81" i="9"/>
  <c r="H102" i="9"/>
  <c r="K7" i="45"/>
  <c r="I5" i="53"/>
  <c r="H44" i="9"/>
  <c r="M101" i="9"/>
  <c r="M43" i="9"/>
  <c r="I8" i="57"/>
  <c r="K8" i="53"/>
  <c r="I6" i="52"/>
  <c r="E26" i="9"/>
  <c r="I61" i="9"/>
  <c r="I6" i="58"/>
  <c r="I5" i="45"/>
  <c r="I6" i="45"/>
  <c r="Y23" i="9"/>
  <c r="E65" i="9"/>
  <c r="I5" i="58"/>
  <c r="K6" i="41"/>
  <c r="G6" i="40"/>
  <c r="H61" i="9"/>
  <c r="I102" i="9"/>
  <c r="I44" i="9"/>
  <c r="I9" i="57"/>
  <c r="G6" i="43"/>
  <c r="E102" i="9"/>
  <c r="E44" i="9"/>
  <c r="I6" i="57"/>
  <c r="G9" i="52"/>
  <c r="D83" i="9"/>
  <c r="Q62" i="9"/>
  <c r="L103" i="9"/>
  <c r="D80" i="9"/>
  <c r="H82" i="9"/>
  <c r="D44" i="9"/>
  <c r="I7" i="26"/>
  <c r="G9" i="56"/>
  <c r="I45" i="9"/>
  <c r="I26" i="9"/>
  <c r="G8" i="56"/>
  <c r="P42" i="9"/>
  <c r="K6" i="58"/>
  <c r="G5" i="26"/>
  <c r="Y62" i="9"/>
  <c r="Y26" i="9"/>
  <c r="Q63" i="9"/>
  <c r="P81" i="9"/>
  <c r="G8" i="48"/>
  <c r="I9" i="48"/>
  <c r="Y83" i="9"/>
  <c r="M83" i="9"/>
  <c r="P103" i="9"/>
  <c r="I8" i="49"/>
  <c r="I5" i="52"/>
  <c r="H43" i="9"/>
  <c r="I101" i="9"/>
  <c r="I43" i="9"/>
  <c r="I5" i="57"/>
  <c r="G8" i="47"/>
  <c r="I7" i="45"/>
  <c r="E27" i="9"/>
  <c r="E61" i="9"/>
  <c r="G7" i="56"/>
  <c r="G8" i="52"/>
  <c r="P23" i="9"/>
  <c r="Y102" i="9"/>
  <c r="I84" i="9"/>
  <c r="Q24" i="9"/>
  <c r="G7" i="41"/>
  <c r="G9" i="51"/>
  <c r="P26" i="9"/>
  <c r="E84" i="9"/>
  <c r="M24" i="9"/>
  <c r="G6" i="26"/>
  <c r="K9" i="53"/>
  <c r="P65" i="9"/>
  <c r="M100" i="9"/>
  <c r="L26" i="9"/>
  <c r="L102" i="9"/>
  <c r="H62" i="9"/>
  <c r="K5" i="41"/>
  <c r="D42" i="9"/>
  <c r="I8" i="48"/>
  <c r="D61" i="9"/>
  <c r="G8" i="40"/>
  <c r="K8" i="49"/>
  <c r="M102" i="9"/>
  <c r="H27" i="9"/>
  <c r="Q42" i="9"/>
  <c r="D45" i="9"/>
  <c r="K7" i="53"/>
  <c r="I100" i="9"/>
  <c r="I9" i="52"/>
  <c r="K8" i="45"/>
  <c r="Q64" i="9"/>
  <c r="E24" i="9"/>
  <c r="Q61" i="9"/>
  <c r="G6" i="58"/>
  <c r="I6" i="53"/>
  <c r="G9" i="45"/>
  <c r="Y61" i="9"/>
  <c r="M81" i="9"/>
  <c r="H103" i="9"/>
  <c r="I5" i="48"/>
  <c r="K6" i="49"/>
  <c r="D46" i="9"/>
  <c r="I99" i="9"/>
  <c r="Q26" i="9"/>
  <c r="G7" i="57"/>
  <c r="G6" i="44"/>
  <c r="P45" i="9"/>
  <c r="E103" i="9"/>
  <c r="E45" i="9"/>
  <c r="G9" i="53"/>
  <c r="G7" i="48"/>
  <c r="L63" i="9"/>
  <c r="Y101" i="9"/>
  <c r="I82" i="9"/>
  <c r="P100" i="9"/>
  <c r="G5" i="48"/>
  <c r="G8" i="41"/>
  <c r="Y99" i="9"/>
  <c r="E82" i="9"/>
  <c r="P101" i="9"/>
  <c r="G7" i="49"/>
  <c r="K6" i="53"/>
  <c r="L84" i="9"/>
  <c r="M64" i="9"/>
  <c r="D64" i="9"/>
  <c r="K5" i="58"/>
  <c r="H65" i="9"/>
  <c r="G7" i="53"/>
  <c r="G6" i="49"/>
  <c r="K6" i="45"/>
  <c r="I5" i="26"/>
  <c r="Y65" i="9"/>
  <c r="P43" i="9"/>
  <c r="M80" i="9"/>
  <c r="D43" i="9"/>
  <c r="G9" i="58"/>
  <c r="L83" i="9"/>
  <c r="E43" i="9"/>
  <c r="I80" i="9"/>
  <c r="G5" i="53"/>
  <c r="Y63" i="9"/>
  <c r="H101" i="9"/>
  <c r="G7" i="45"/>
  <c r="M42" i="9"/>
  <c r="I7" i="57"/>
  <c r="I5" i="41"/>
  <c r="G9" i="49"/>
  <c r="Y44" i="9"/>
  <c r="M44" i="9"/>
  <c r="I9" i="45"/>
  <c r="M99" i="9"/>
  <c r="H83" i="9"/>
  <c r="G8" i="57"/>
  <c r="L62" i="9"/>
  <c r="D84" i="9"/>
  <c r="Q103" i="9"/>
  <c r="Q45" i="9"/>
  <c r="I8" i="58"/>
  <c r="I9" i="49"/>
  <c r="K8" i="41"/>
  <c r="Y25" i="9"/>
  <c r="M65" i="9"/>
  <c r="D102" i="9"/>
  <c r="I7" i="53"/>
  <c r="G8" i="51"/>
  <c r="Y82" i="9"/>
  <c r="I83" i="9"/>
  <c r="L100" i="9"/>
  <c r="I8" i="52"/>
  <c r="G9" i="47"/>
  <c r="P63" i="9"/>
  <c r="E101" i="9"/>
  <c r="I6" i="49"/>
  <c r="G6" i="48"/>
  <c r="H64" i="9"/>
  <c r="Y100" i="9"/>
  <c r="H100" i="9"/>
  <c r="G5" i="40"/>
  <c r="E80" i="9"/>
  <c r="G8" i="45"/>
  <c r="H45" i="9"/>
  <c r="H81" i="9"/>
  <c r="L27" i="9"/>
  <c r="Y80" i="9"/>
  <c r="M82" i="9"/>
  <c r="L25" i="9"/>
  <c r="L61" i="9"/>
  <c r="P25" i="9"/>
  <c r="L42" i="9"/>
  <c r="I6" i="44"/>
  <c r="E100" i="9"/>
  <c r="G5" i="51"/>
  <c r="Y43" i="9"/>
  <c r="Q101" i="9"/>
  <c r="Q43" i="9"/>
  <c r="G5" i="57"/>
  <c r="I6" i="41"/>
  <c r="I5" i="44"/>
  <c r="I24" i="9"/>
  <c r="M63" i="9"/>
  <c r="G5" i="58"/>
  <c r="I8" i="53"/>
  <c r="K5" i="45"/>
  <c r="Y46" i="9"/>
  <c r="I81" i="9"/>
  <c r="P99" i="9"/>
  <c r="I8" i="44"/>
  <c r="G5" i="45"/>
  <c r="Y103" i="9"/>
  <c r="E99" i="9"/>
  <c r="M26" i="9"/>
  <c r="G9" i="26"/>
  <c r="G6" i="51"/>
  <c r="D63" i="9"/>
  <c r="Y64" i="9"/>
  <c r="I64" i="9"/>
  <c r="P80" i="9"/>
  <c r="I7" i="48"/>
  <c r="K7" i="41"/>
  <c r="Y27" i="9"/>
  <c r="E64" i="9"/>
  <c r="D100" i="9"/>
  <c r="I8" i="41"/>
  <c r="K5" i="53"/>
  <c r="H42" i="9"/>
  <c r="G6" i="57"/>
  <c r="L81" i="9"/>
  <c r="G7" i="51"/>
  <c r="M84" i="9"/>
  <c r="G5" i="44"/>
  <c r="Q82" i="9"/>
  <c r="P61" i="9"/>
  <c r="Q102" i="9"/>
  <c r="M46" i="9"/>
  <c r="H25" i="9"/>
  <c r="P83" i="9"/>
  <c r="H84" i="9"/>
  <c r="G6" i="53"/>
  <c r="L46" i="9"/>
  <c r="G9" i="57"/>
  <c r="I6" i="48"/>
  <c r="D62" i="9"/>
  <c r="Q65" i="9"/>
  <c r="I7" i="44"/>
  <c r="I103" i="9"/>
  <c r="K7" i="58"/>
  <c r="G9" i="43"/>
  <c r="Q25" i="9"/>
  <c r="G8" i="43"/>
  <c r="Q99" i="9"/>
  <c r="Q27" i="9"/>
  <c r="G6" i="56"/>
  <c r="I9" i="53"/>
  <c r="P24" i="9"/>
  <c r="E25" i="9"/>
  <c r="M61" i="9"/>
  <c r="I7" i="58"/>
  <c r="G9" i="40"/>
  <c r="I6" i="26"/>
  <c r="Y24" i="9"/>
  <c r="I65" i="9"/>
  <c r="D103" i="9"/>
  <c r="I9" i="26"/>
  <c r="K5" i="49"/>
  <c r="Y81" i="9"/>
  <c r="E83" i="9"/>
  <c r="L101" i="9"/>
  <c r="G9" i="44"/>
  <c r="G5" i="49"/>
  <c r="L43" i="9"/>
  <c r="Y42" i="9"/>
  <c r="I62" i="9"/>
  <c r="P84" i="9"/>
  <c r="I7" i="52"/>
  <c r="G6" i="52"/>
  <c r="Q23" i="9"/>
  <c r="E62" i="9"/>
  <c r="G7" i="58"/>
  <c r="G7" i="52"/>
  <c r="G5" i="52"/>
  <c r="H24" i="9"/>
  <c r="G7" i="43"/>
  <c r="I27" i="9"/>
  <c r="I8" i="26"/>
  <c r="M62" i="9"/>
  <c r="P27" i="9"/>
  <c r="Q46" i="9"/>
  <c r="D81" i="9"/>
  <c r="Q80" i="9"/>
  <c r="D99" i="9"/>
  <c r="H80" i="9"/>
  <c r="G6" i="47"/>
  <c r="L45" i="9"/>
  <c r="K7" i="49"/>
  <c r="H26" i="9"/>
  <c r="L82" i="9"/>
  <c r="Q100" i="9"/>
  <c r="I7" i="49"/>
  <c r="M27" i="9"/>
  <c r="K8" i="58"/>
  <c r="E63" i="9"/>
  <c r="I42" i="9"/>
  <c r="E42" i="9"/>
  <c r="H63" i="9"/>
  <c r="K9" i="41"/>
  <c r="Q83" i="9"/>
  <c r="P102" i="9"/>
  <c r="K9" i="45"/>
  <c r="K9" i="49"/>
  <c r="P64" i="9"/>
  <c r="M103" i="9"/>
  <c r="M45" i="9"/>
  <c r="K9" i="58"/>
  <c r="G7" i="47"/>
  <c r="I5" i="49"/>
  <c r="I25" i="9"/>
  <c r="I63" i="9"/>
  <c r="P82" i="9"/>
  <c r="G8" i="53"/>
  <c r="I7" i="41"/>
  <c r="Y45" i="9"/>
  <c r="E81" i="9"/>
  <c r="L99" i="9"/>
  <c r="G7" i="44"/>
  <c r="G9" i="41"/>
  <c r="L65" i="9"/>
  <c r="M23" i="9"/>
  <c r="I46" i="9"/>
  <c r="G8" i="58"/>
  <c r="G5" i="43"/>
  <c r="G6" i="45"/>
  <c r="H23" i="9"/>
  <c r="E46" i="9"/>
  <c r="I9" i="58"/>
  <c r="G9" i="48"/>
  <c r="G5" i="41"/>
  <c r="D65" i="9"/>
  <c r="G6" i="41"/>
  <c r="Q84" i="9"/>
  <c r="G5" i="47"/>
  <c r="M25" i="9"/>
  <c r="L64" i="9"/>
  <c r="H99" i="9"/>
  <c r="L23" i="9"/>
  <c r="Q44" i="9"/>
  <c r="G5" i="56"/>
  <c r="L44" i="9"/>
  <c r="I8" i="45"/>
  <c r="E23" i="9"/>
  <c r="G8" i="49"/>
  <c r="D82" i="9"/>
  <c r="G7" i="26"/>
  <c r="G8" i="26"/>
  <c r="G8" i="44"/>
  <c r="I9" i="41"/>
  <c r="L80" i="9"/>
  <c r="I9" i="44"/>
  <c r="D101" i="9"/>
  <c r="P46" i="9"/>
  <c r="G7" i="40"/>
  <c r="P62" i="9"/>
  <c r="P44" i="9"/>
  <c r="I23" i="9"/>
  <c r="L24" i="9"/>
  <c r="H46" i="9"/>
  <c r="J46" i="9" l="1"/>
  <c r="F44" i="9"/>
  <c r="F82" i="9"/>
  <c r="J26" i="9"/>
  <c r="N46" i="9"/>
  <c r="R25" i="9"/>
  <c r="N83" i="9"/>
  <c r="F45" i="9"/>
  <c r="F84" i="9"/>
  <c r="F62" i="9"/>
  <c r="Q47" i="9"/>
  <c r="D68" i="9" s="1"/>
  <c r="U23" i="9"/>
  <c r="AB23" i="9" s="1"/>
  <c r="E28" i="9"/>
  <c r="H30" i="9" s="1"/>
  <c r="F23" i="9"/>
  <c r="N45" i="9"/>
  <c r="J84" i="9"/>
  <c r="L66" i="9"/>
  <c r="N61" i="9"/>
  <c r="F43" i="9"/>
  <c r="J27" i="9"/>
  <c r="G10" i="26"/>
  <c r="R83" i="9"/>
  <c r="M85" i="9"/>
  <c r="P87" i="9" s="1"/>
  <c r="P91" i="9" s="1"/>
  <c r="Z43" i="9"/>
  <c r="J82" i="9"/>
  <c r="N44" i="9"/>
  <c r="J80" i="9"/>
  <c r="H85" i="9"/>
  <c r="J25" i="9"/>
  <c r="N25" i="9"/>
  <c r="R43" i="9"/>
  <c r="G10" i="56"/>
  <c r="D104" i="9"/>
  <c r="F99" i="9"/>
  <c r="Z65" i="9"/>
  <c r="D85" i="9"/>
  <c r="F80" i="9"/>
  <c r="Q85" i="9"/>
  <c r="D106" i="9" s="1"/>
  <c r="Z44" i="9"/>
  <c r="I10" i="26"/>
  <c r="D66" i="9"/>
  <c r="F61" i="9"/>
  <c r="N24" i="9"/>
  <c r="L85" i="9"/>
  <c r="N80" i="9"/>
  <c r="N23" i="9"/>
  <c r="L28" i="9"/>
  <c r="F81" i="9"/>
  <c r="P66" i="9"/>
  <c r="R61" i="9"/>
  <c r="H104" i="9"/>
  <c r="J99" i="9"/>
  <c r="Z80" i="9"/>
  <c r="Y85" i="9"/>
  <c r="D47" i="9"/>
  <c r="F42" i="9"/>
  <c r="N62" i="9"/>
  <c r="N82" i="9"/>
  <c r="N64" i="9"/>
  <c r="R27" i="9"/>
  <c r="G10" i="44"/>
  <c r="I10" i="41"/>
  <c r="K10" i="41"/>
  <c r="N103" i="9"/>
  <c r="N27" i="9"/>
  <c r="J65" i="9"/>
  <c r="J62" i="9"/>
  <c r="J63" i="9"/>
  <c r="G10" i="47"/>
  <c r="K10" i="58"/>
  <c r="N102" i="9"/>
  <c r="N81" i="9"/>
  <c r="J81" i="9"/>
  <c r="F64" i="9"/>
  <c r="N26" i="9"/>
  <c r="G10" i="51"/>
  <c r="M47" i="9"/>
  <c r="P49" i="9" s="1"/>
  <c r="P53" i="9" s="1"/>
  <c r="I28" i="9"/>
  <c r="L30" i="9" s="1"/>
  <c r="L34" i="9" s="1"/>
  <c r="F83" i="9"/>
  <c r="F65" i="9"/>
  <c r="J24" i="9"/>
  <c r="J42" i="9"/>
  <c r="H47" i="9"/>
  <c r="J45" i="9"/>
  <c r="N84" i="9"/>
  <c r="R65" i="9"/>
  <c r="R42" i="9"/>
  <c r="P47" i="9"/>
  <c r="G10" i="41"/>
  <c r="G10" i="52"/>
  <c r="K10" i="53"/>
  <c r="F100" i="9"/>
  <c r="J101" i="9"/>
  <c r="R101" i="9"/>
  <c r="E47" i="9"/>
  <c r="H49" i="9" s="1"/>
  <c r="H53" i="9" s="1"/>
  <c r="U42" i="9"/>
  <c r="AB42" i="9" s="1"/>
  <c r="U44" i="9"/>
  <c r="U46" i="9"/>
  <c r="AB46" i="9" s="1"/>
  <c r="U62" i="9"/>
  <c r="AB62" i="9" s="1"/>
  <c r="U64" i="9"/>
  <c r="AB64" i="9" s="1"/>
  <c r="U80" i="9"/>
  <c r="AB80" i="9" s="1"/>
  <c r="E85" i="9"/>
  <c r="H87" i="9" s="1"/>
  <c r="H91" i="9" s="1"/>
  <c r="U82" i="9"/>
  <c r="AB82" i="9" s="1"/>
  <c r="U84" i="9"/>
  <c r="AB84" i="9" s="1"/>
  <c r="U100" i="9"/>
  <c r="AB100" i="9" s="1"/>
  <c r="U102" i="9"/>
  <c r="AB102" i="9" s="1"/>
  <c r="H28" i="9"/>
  <c r="J23" i="9"/>
  <c r="Q28" i="9"/>
  <c r="D49" i="9" s="1"/>
  <c r="Z27" i="9"/>
  <c r="AC9" i="9"/>
  <c r="Z63" i="9"/>
  <c r="Z99" i="9"/>
  <c r="Y104" i="9"/>
  <c r="R26" i="9"/>
  <c r="R44" i="9"/>
  <c r="G10" i="40"/>
  <c r="G10" i="43"/>
  <c r="G10" i="53"/>
  <c r="G10" i="48"/>
  <c r="R84" i="9"/>
  <c r="P85" i="9"/>
  <c r="R80" i="9"/>
  <c r="J100" i="9"/>
  <c r="R100" i="9"/>
  <c r="I47" i="9"/>
  <c r="L49" i="9" s="1"/>
  <c r="L53" i="9" s="1"/>
  <c r="I85" i="9"/>
  <c r="L87" i="9" s="1"/>
  <c r="L91" i="9" s="1"/>
  <c r="M28" i="9"/>
  <c r="P30" i="9" s="1"/>
  <c r="P34" i="9" s="1"/>
  <c r="Z42" i="9"/>
  <c r="Y47" i="9"/>
  <c r="Z64" i="9"/>
  <c r="Z100" i="9"/>
  <c r="Z101" i="9"/>
  <c r="Z102" i="9"/>
  <c r="J83" i="9"/>
  <c r="H66" i="9"/>
  <c r="J61" i="9"/>
  <c r="N65" i="9"/>
  <c r="N43" i="9"/>
  <c r="F63" i="9"/>
  <c r="J64" i="9"/>
  <c r="N63" i="9"/>
  <c r="P28" i="9"/>
  <c r="R23" i="9"/>
  <c r="R62" i="9"/>
  <c r="G10" i="49"/>
  <c r="I10" i="58"/>
  <c r="N99" i="9"/>
  <c r="L104" i="9"/>
  <c r="N101" i="9"/>
  <c r="U43" i="9"/>
  <c r="AB43" i="9" s="1"/>
  <c r="U45" i="9"/>
  <c r="AB45" i="9" s="1"/>
  <c r="E66" i="9"/>
  <c r="H68" i="9" s="1"/>
  <c r="H72" i="9" s="1"/>
  <c r="U61" i="9"/>
  <c r="AB61" i="9" s="1"/>
  <c r="U63" i="9"/>
  <c r="AB63" i="9" s="1"/>
  <c r="U65" i="9"/>
  <c r="AB65" i="9" s="1"/>
  <c r="U81" i="9"/>
  <c r="AB81" i="9" s="1"/>
  <c r="U83" i="9"/>
  <c r="AB83" i="9" s="1"/>
  <c r="E104" i="9"/>
  <c r="H106" i="9" s="1"/>
  <c r="H110" i="9" s="1"/>
  <c r="U99" i="9"/>
  <c r="U101" i="9"/>
  <c r="U103" i="9"/>
  <c r="AB103" i="9" s="1"/>
  <c r="F27" i="9"/>
  <c r="U27" i="9"/>
  <c r="AB27" i="9" s="1"/>
  <c r="AC5" i="9"/>
  <c r="Y28" i="9"/>
  <c r="Z23" i="9"/>
  <c r="Z45" i="9"/>
  <c r="Z81" i="9"/>
  <c r="Z103" i="9"/>
  <c r="R63" i="9"/>
  <c r="R45" i="9"/>
  <c r="K10" i="49"/>
  <c r="G10" i="45"/>
  <c r="I10" i="45"/>
  <c r="I10" i="57"/>
  <c r="R82" i="9"/>
  <c r="F103" i="9"/>
  <c r="P104" i="9"/>
  <c r="R99" i="9"/>
  <c r="N100" i="9"/>
  <c r="I66" i="9"/>
  <c r="L68" i="9" s="1"/>
  <c r="L72" i="9" s="1"/>
  <c r="I104" i="9"/>
  <c r="L106" i="9" s="1"/>
  <c r="L110" i="9" s="1"/>
  <c r="F26" i="9"/>
  <c r="U26" i="9"/>
  <c r="AB26" i="9" s="1"/>
  <c r="Z24" i="9"/>
  <c r="AC6" i="9"/>
  <c r="Z46" i="9"/>
  <c r="Z82" i="9"/>
  <c r="F46" i="9"/>
  <c r="J43" i="9"/>
  <c r="R46" i="9"/>
  <c r="I10" i="49"/>
  <c r="K10" i="45"/>
  <c r="I10" i="52"/>
  <c r="I10" i="48"/>
  <c r="G10" i="58"/>
  <c r="F102" i="9"/>
  <c r="J103" i="9"/>
  <c r="R103" i="9"/>
  <c r="M66" i="9"/>
  <c r="P68" i="9" s="1"/>
  <c r="P72" i="9" s="1"/>
  <c r="M104" i="9"/>
  <c r="P106" i="9" s="1"/>
  <c r="P110" i="9" s="1"/>
  <c r="F25" i="9"/>
  <c r="U25" i="9"/>
  <c r="Z25" i="9"/>
  <c r="AC7" i="9"/>
  <c r="Z61" i="9"/>
  <c r="Y66" i="9"/>
  <c r="Z83" i="9"/>
  <c r="L47" i="9"/>
  <c r="N42" i="9"/>
  <c r="J44" i="9"/>
  <c r="R64" i="9"/>
  <c r="R24" i="9"/>
  <c r="I10" i="44"/>
  <c r="I10" i="53"/>
  <c r="G10" i="57"/>
  <c r="R81" i="9"/>
  <c r="F101" i="9"/>
  <c r="J102" i="9"/>
  <c r="R102" i="9"/>
  <c r="Q66" i="9"/>
  <c r="D87" i="9" s="1"/>
  <c r="Q104" i="9"/>
  <c r="F24" i="9"/>
  <c r="U24" i="9"/>
  <c r="AB24" i="9" s="1"/>
  <c r="Z26" i="9"/>
  <c r="AC8" i="9"/>
  <c r="Z62" i="9"/>
  <c r="Z84" i="9"/>
  <c r="L5" i="41"/>
  <c r="H8" i="47"/>
  <c r="H6" i="47"/>
  <c r="H7" i="45"/>
  <c r="L6" i="58"/>
  <c r="H7" i="48"/>
  <c r="H5" i="57"/>
  <c r="J8" i="52"/>
  <c r="H9" i="26"/>
  <c r="J5" i="53"/>
  <c r="L5" i="49"/>
  <c r="J8" i="26"/>
  <c r="J5" i="58"/>
  <c r="H9" i="49"/>
  <c r="H7" i="53"/>
  <c r="H5" i="43"/>
  <c r="J6" i="26"/>
  <c r="J9" i="44"/>
  <c r="H6" i="48"/>
  <c r="H8" i="44"/>
  <c r="H8" i="51"/>
  <c r="H9" i="52"/>
  <c r="J6" i="58"/>
  <c r="H9" i="47"/>
  <c r="H7" i="51"/>
  <c r="H8" i="58"/>
  <c r="L9" i="41"/>
  <c r="H6" i="26"/>
  <c r="J8" i="49"/>
  <c r="H7" i="41"/>
  <c r="L7" i="53"/>
  <c r="H6" i="51"/>
  <c r="H6" i="43"/>
  <c r="H5" i="58"/>
  <c r="H6" i="49"/>
  <c r="H5" i="52"/>
  <c r="J6" i="49"/>
  <c r="J9" i="41"/>
  <c r="J8" i="44"/>
  <c r="H5" i="56"/>
  <c r="H7" i="52"/>
  <c r="L7" i="58"/>
  <c r="J6" i="45"/>
  <c r="H7" i="40"/>
  <c r="J9" i="52"/>
  <c r="H6" i="41"/>
  <c r="J7" i="44"/>
  <c r="H7" i="44"/>
  <c r="L8" i="45"/>
  <c r="J5" i="44"/>
  <c r="J6" i="57"/>
  <c r="J8" i="45"/>
  <c r="H7" i="57"/>
  <c r="J9" i="49"/>
  <c r="H5" i="51"/>
  <c r="H5" i="41"/>
  <c r="H7" i="47"/>
  <c r="J5" i="26"/>
  <c r="J7" i="52"/>
  <c r="L6" i="53"/>
  <c r="J7" i="45"/>
  <c r="J7" i="58"/>
  <c r="H9" i="56"/>
  <c r="J5" i="45"/>
  <c r="J9" i="57"/>
  <c r="L5" i="45"/>
  <c r="H8" i="45"/>
  <c r="J5" i="57"/>
  <c r="J9" i="58"/>
  <c r="H7" i="43"/>
  <c r="H6" i="40"/>
  <c r="J5" i="48"/>
  <c r="L6" i="45"/>
  <c r="H8" i="57"/>
  <c r="J7" i="26"/>
  <c r="J5" i="52"/>
  <c r="H9" i="45"/>
  <c r="H9" i="53"/>
  <c r="J6" i="48"/>
  <c r="H9" i="51"/>
  <c r="J6" i="41"/>
  <c r="H5" i="47"/>
  <c r="H8" i="49"/>
  <c r="H9" i="43"/>
  <c r="H9" i="40"/>
  <c r="J9" i="26"/>
  <c r="L9" i="53"/>
  <c r="J8" i="57"/>
  <c r="H8" i="53"/>
  <c r="L7" i="49"/>
  <c r="H5" i="40"/>
  <c r="J8" i="53"/>
  <c r="L8" i="53"/>
  <c r="H7" i="58"/>
  <c r="J7" i="41"/>
  <c r="L7" i="45"/>
  <c r="H8" i="26"/>
  <c r="H6" i="44"/>
  <c r="H9" i="48"/>
  <c r="L8" i="49"/>
  <c r="J9" i="45"/>
  <c r="J6" i="52"/>
  <c r="L5" i="53"/>
  <c r="L7" i="41"/>
  <c r="H7" i="26"/>
  <c r="H8" i="40"/>
  <c r="H9" i="41"/>
  <c r="H6" i="56"/>
  <c r="L5" i="58"/>
  <c r="H8" i="43"/>
  <c r="J7" i="48"/>
  <c r="J9" i="48"/>
  <c r="L9" i="45"/>
  <c r="J8" i="41"/>
  <c r="J7" i="49"/>
  <c r="J7" i="53"/>
  <c r="H5" i="26"/>
  <c r="H8" i="56"/>
  <c r="L9" i="58"/>
  <c r="L8" i="41"/>
  <c r="H6" i="45"/>
  <c r="H6" i="58"/>
  <c r="H8" i="41"/>
  <c r="H5" i="48"/>
  <c r="J9" i="53"/>
  <c r="J7" i="57"/>
  <c r="H6" i="52"/>
  <c r="L6" i="49"/>
  <c r="L9" i="49"/>
  <c r="J8" i="48"/>
  <c r="H7" i="56"/>
  <c r="H9" i="58"/>
  <c r="H6" i="57"/>
  <c r="H5" i="44"/>
  <c r="H5" i="49"/>
  <c r="J6" i="53"/>
  <c r="H5" i="45"/>
  <c r="H5" i="53"/>
  <c r="H8" i="48"/>
  <c r="J8" i="58"/>
  <c r="J5" i="41"/>
  <c r="H8" i="52"/>
  <c r="H6" i="53"/>
  <c r="L8" i="58"/>
  <c r="H9" i="57"/>
  <c r="J5" i="49"/>
  <c r="L6" i="41"/>
  <c r="H9" i="44"/>
  <c r="J6" i="44"/>
  <c r="H7" i="49"/>
  <c r="J28" i="9" l="1"/>
  <c r="J66" i="9"/>
  <c r="N47" i="9"/>
  <c r="N104" i="9"/>
  <c r="AD8" i="9"/>
  <c r="AD7" i="9"/>
  <c r="F85" i="9"/>
  <c r="J85" i="9"/>
  <c r="AD6" i="9"/>
  <c r="O7" i="44"/>
  <c r="O6" i="48"/>
  <c r="H10" i="48"/>
  <c r="O5" i="48"/>
  <c r="O9" i="48"/>
  <c r="O8" i="26"/>
  <c r="H10" i="51"/>
  <c r="O5" i="51"/>
  <c r="O6" i="58"/>
  <c r="H10" i="58"/>
  <c r="O5" i="58"/>
  <c r="J10" i="48"/>
  <c r="O6" i="44"/>
  <c r="O9" i="53"/>
  <c r="O6" i="40"/>
  <c r="O8" i="58"/>
  <c r="H10" i="43"/>
  <c r="O5" i="43"/>
  <c r="O8" i="41"/>
  <c r="O6" i="45"/>
  <c r="O7" i="58"/>
  <c r="O7" i="49"/>
  <c r="L10" i="53"/>
  <c r="O7" i="43"/>
  <c r="O7" i="51"/>
  <c r="O7" i="53"/>
  <c r="O6" i="43"/>
  <c r="O6" i="41"/>
  <c r="O9" i="49"/>
  <c r="O6" i="53"/>
  <c r="J10" i="52"/>
  <c r="J10" i="49"/>
  <c r="J10" i="57"/>
  <c r="O9" i="47"/>
  <c r="J10" i="58"/>
  <c r="O8" i="52"/>
  <c r="O8" i="56"/>
  <c r="H10" i="40"/>
  <c r="O5" i="40"/>
  <c r="O7" i="26"/>
  <c r="O8" i="45"/>
  <c r="J10" i="41"/>
  <c r="H10" i="26"/>
  <c r="O5" i="26"/>
  <c r="L10" i="45"/>
  <c r="L10" i="49"/>
  <c r="O8" i="53"/>
  <c r="O6" i="51"/>
  <c r="O9" i="52"/>
  <c r="J10" i="53"/>
  <c r="O8" i="48"/>
  <c r="J10" i="45"/>
  <c r="O7" i="40"/>
  <c r="O9" i="26"/>
  <c r="H10" i="53"/>
  <c r="O5" i="53"/>
  <c r="H10" i="52"/>
  <c r="O5" i="52"/>
  <c r="O9" i="57"/>
  <c r="O9" i="56"/>
  <c r="O8" i="51"/>
  <c r="H10" i="45"/>
  <c r="O5" i="45"/>
  <c r="J10" i="44"/>
  <c r="H10" i="57"/>
  <c r="O5" i="57"/>
  <c r="O9" i="40"/>
  <c r="O7" i="57"/>
  <c r="O7" i="48"/>
  <c r="H10" i="49"/>
  <c r="O5" i="49"/>
  <c r="O9" i="43"/>
  <c r="O8" i="57"/>
  <c r="O8" i="44"/>
  <c r="H10" i="44"/>
  <c r="O5" i="44"/>
  <c r="O8" i="43"/>
  <c r="O8" i="49"/>
  <c r="O9" i="44"/>
  <c r="O7" i="41"/>
  <c r="O7" i="52"/>
  <c r="O7" i="45"/>
  <c r="O6" i="57"/>
  <c r="L10" i="58"/>
  <c r="H10" i="47"/>
  <c r="O5" i="47"/>
  <c r="O6" i="49"/>
  <c r="J10" i="26"/>
  <c r="H10" i="56"/>
  <c r="O5" i="56"/>
  <c r="O6" i="47"/>
  <c r="O9" i="58"/>
  <c r="O6" i="56"/>
  <c r="O9" i="45"/>
  <c r="O7" i="47"/>
  <c r="O8" i="47"/>
  <c r="O7" i="56"/>
  <c r="O9" i="41"/>
  <c r="O9" i="51"/>
  <c r="O6" i="52"/>
  <c r="O6" i="26"/>
  <c r="H10" i="41"/>
  <c r="O5" i="41"/>
  <c r="L10" i="41"/>
  <c r="O8" i="40"/>
  <c r="AC10" i="9"/>
  <c r="V83" i="9"/>
  <c r="R8" i="9" s="1"/>
  <c r="Q8" i="9"/>
  <c r="Z104" i="9"/>
  <c r="M6" i="9"/>
  <c r="V62" i="9"/>
  <c r="N6" i="9" s="1"/>
  <c r="J47" i="9"/>
  <c r="N85" i="9"/>
  <c r="V81" i="9"/>
  <c r="R6" i="9" s="1"/>
  <c r="Q6" i="9"/>
  <c r="U8" i="9"/>
  <c r="V102" i="9"/>
  <c r="V8" i="9" s="1"/>
  <c r="I9" i="9"/>
  <c r="V46" i="9"/>
  <c r="J9" i="9" s="1"/>
  <c r="Z85" i="9"/>
  <c r="D110" i="9"/>
  <c r="T110" i="9" s="1"/>
  <c r="T106" i="9"/>
  <c r="V65" i="9"/>
  <c r="N9" i="9" s="1"/>
  <c r="M9" i="9"/>
  <c r="V100" i="9"/>
  <c r="V6" i="9" s="1"/>
  <c r="U6" i="9"/>
  <c r="J104" i="9"/>
  <c r="F104" i="9"/>
  <c r="F28" i="9"/>
  <c r="V63" i="9"/>
  <c r="N7" i="9" s="1"/>
  <c r="M7" i="9"/>
  <c r="R28" i="9"/>
  <c r="D37" i="9" s="1"/>
  <c r="V84" i="9"/>
  <c r="R9" i="9" s="1"/>
  <c r="Q9" i="9"/>
  <c r="U47" i="9"/>
  <c r="I10" i="9" s="1"/>
  <c r="H14" i="9" s="1"/>
  <c r="I5" i="9"/>
  <c r="V42" i="9"/>
  <c r="R47" i="9"/>
  <c r="D56" i="9" s="1"/>
  <c r="F47" i="9"/>
  <c r="R66" i="9"/>
  <c r="D75" i="9" s="1"/>
  <c r="F66" i="9"/>
  <c r="H34" i="9"/>
  <c r="T34" i="9" s="1"/>
  <c r="D16" i="9" s="1"/>
  <c r="T30" i="9"/>
  <c r="V24" i="9"/>
  <c r="F6" i="9" s="1"/>
  <c r="E6" i="9"/>
  <c r="E7" i="9"/>
  <c r="V25" i="9"/>
  <c r="F7" i="9" s="1"/>
  <c r="V27" i="9"/>
  <c r="F9" i="9" s="1"/>
  <c r="E9" i="9"/>
  <c r="I7" i="9"/>
  <c r="V44" i="9"/>
  <c r="J7" i="9" s="1"/>
  <c r="D91" i="9"/>
  <c r="T91" i="9" s="1"/>
  <c r="P16" i="9" s="1"/>
  <c r="T87" i="9"/>
  <c r="Z66" i="9"/>
  <c r="R104" i="9"/>
  <c r="D113" i="9" s="1"/>
  <c r="V103" i="9"/>
  <c r="V9" i="9" s="1"/>
  <c r="U9" i="9"/>
  <c r="U66" i="9"/>
  <c r="M10" i="9" s="1"/>
  <c r="L14" i="9" s="1"/>
  <c r="M5" i="9"/>
  <c r="V61" i="9"/>
  <c r="V82" i="9"/>
  <c r="R7" i="9" s="1"/>
  <c r="Q7" i="9"/>
  <c r="E5" i="9"/>
  <c r="U28" i="9"/>
  <c r="E10" i="9" s="1"/>
  <c r="V23" i="9"/>
  <c r="U7" i="9"/>
  <c r="V101" i="9"/>
  <c r="V7" i="9" s="1"/>
  <c r="R85" i="9"/>
  <c r="D94" i="9" s="1"/>
  <c r="AD9" i="9"/>
  <c r="D72" i="9"/>
  <c r="T72" i="9" s="1"/>
  <c r="L16" i="9" s="1"/>
  <c r="T68" i="9"/>
  <c r="V99" i="9"/>
  <c r="U5" i="9"/>
  <c r="U104" i="9"/>
  <c r="U10" i="9" s="1"/>
  <c r="T14" i="9" s="1"/>
  <c r="V45" i="9"/>
  <c r="J8" i="9" s="1"/>
  <c r="I8" i="9"/>
  <c r="D53" i="9"/>
  <c r="T53" i="9" s="1"/>
  <c r="H16" i="9" s="1"/>
  <c r="T49" i="9"/>
  <c r="V80" i="9"/>
  <c r="Q5" i="9"/>
  <c r="U85" i="9"/>
  <c r="Q10" i="9" s="1"/>
  <c r="P14" i="9" s="1"/>
  <c r="N66" i="9"/>
  <c r="AB25" i="9"/>
  <c r="E8" i="9"/>
  <c r="V26" i="9"/>
  <c r="F8" i="9" s="1"/>
  <c r="AD5" i="9"/>
  <c r="Z28" i="9"/>
  <c r="I6" i="9"/>
  <c r="V43" i="9"/>
  <c r="J6" i="9" s="1"/>
  <c r="AB101" i="9"/>
  <c r="Z47" i="9"/>
  <c r="AB99" i="9"/>
  <c r="M8" i="9"/>
  <c r="V64" i="9"/>
  <c r="N8" i="9" s="1"/>
  <c r="N28" i="9"/>
  <c r="AB44" i="9"/>
  <c r="AB104" i="9" l="1"/>
  <c r="O10" i="56"/>
  <c r="O10" i="57"/>
  <c r="O10" i="52"/>
  <c r="O10" i="43"/>
  <c r="Y5" i="9"/>
  <c r="Z5" i="9" s="1"/>
  <c r="Y8" i="9"/>
  <c r="Y10" i="9"/>
  <c r="Z10" i="9" s="1"/>
  <c r="D14" i="9"/>
  <c r="X14" i="9" s="1"/>
  <c r="AB47" i="9"/>
  <c r="Y9" i="9"/>
  <c r="O10" i="53"/>
  <c r="O10" i="51"/>
  <c r="O10" i="41"/>
  <c r="O10" i="49"/>
  <c r="O10" i="45"/>
  <c r="O10" i="40"/>
  <c r="F5" i="9"/>
  <c r="V28" i="9"/>
  <c r="F10" i="9" s="1"/>
  <c r="O10" i="47"/>
  <c r="AB66" i="9"/>
  <c r="Y7" i="9"/>
  <c r="AB85" i="9"/>
  <c r="AD10" i="9"/>
  <c r="R5" i="9"/>
  <c r="V85" i="9"/>
  <c r="R10" i="9" s="1"/>
  <c r="N5" i="9"/>
  <c r="V66" i="9"/>
  <c r="N10" i="9" s="1"/>
  <c r="Y6" i="9"/>
  <c r="J5" i="9"/>
  <c r="V47" i="9"/>
  <c r="J10" i="9" s="1"/>
  <c r="O10" i="44"/>
  <c r="O10" i="26"/>
  <c r="O10" i="48"/>
  <c r="V5" i="9"/>
  <c r="V104" i="9"/>
  <c r="V10" i="9" s="1"/>
  <c r="AB28" i="9"/>
  <c r="O10" i="58"/>
  <c r="X16" i="9"/>
  <c r="AF5" i="9" l="1"/>
  <c r="Z6" i="9"/>
  <c r="AF6" i="9"/>
  <c r="Z9" i="9"/>
  <c r="AF9" i="9"/>
  <c r="Z8" i="9"/>
  <c r="AF8" i="9"/>
  <c r="Z7" i="9"/>
  <c r="AF7" i="9"/>
  <c r="AF10" i="9"/>
</calcChain>
</file>

<file path=xl/sharedStrings.xml><?xml version="1.0" encoding="utf-8"?>
<sst xmlns="http://schemas.openxmlformats.org/spreadsheetml/2006/main" count="2089" uniqueCount="210">
  <si>
    <t>Grant Information</t>
  </si>
  <si>
    <t>Grant Reference</t>
  </si>
  <si>
    <t>Project Title</t>
  </si>
  <si>
    <t>Organisation Name</t>
  </si>
  <si>
    <t>Contact Name (for payment advice/queries)</t>
  </si>
  <si>
    <t>Contact Email (for payment advice/queries)</t>
  </si>
  <si>
    <t>Payment Type</t>
  </si>
  <si>
    <t>Performance and Risk Manager</t>
  </si>
  <si>
    <t>Year 1 (2018/19)</t>
  </si>
  <si>
    <t>Year 2 (2019/20)</t>
  </si>
  <si>
    <t>Year 3 (2020/21)</t>
  </si>
  <si>
    <t>Year 4 (2021/22)</t>
  </si>
  <si>
    <t>Cumultive Expenditure - DFID</t>
  </si>
  <si>
    <t>Cumultive Expenditure - Total</t>
  </si>
  <si>
    <t>Budget Heading</t>
  </si>
  <si>
    <t>Budget</t>
  </si>
  <si>
    <t>Actual</t>
  </si>
  <si>
    <r>
      <t xml:space="preserve">Under/
</t>
    </r>
    <r>
      <rPr>
        <b/>
        <sz val="10"/>
        <color indexed="10"/>
        <rFont val="Calibri Light"/>
        <family val="2"/>
        <scheme val="major"/>
      </rPr>
      <t>(over)</t>
    </r>
    <r>
      <rPr>
        <b/>
        <sz val="10"/>
        <rFont val="Calibri Light"/>
        <family val="2"/>
        <scheme val="major"/>
      </rPr>
      <t xml:space="preserve"> spend</t>
    </r>
  </si>
  <si>
    <t>Budget Remaining</t>
  </si>
  <si>
    <t>ProjectActivities</t>
  </si>
  <si>
    <t>CapitalExpenditure</t>
  </si>
  <si>
    <t>StaffCosts</t>
  </si>
  <si>
    <t>AdministrationCosts</t>
  </si>
  <si>
    <t>MELessonLearning</t>
  </si>
  <si>
    <t>Total</t>
  </si>
  <si>
    <t>Actual Expenditure</t>
  </si>
  <si>
    <t>Payment amount</t>
  </si>
  <si>
    <t>Q1FY1819</t>
  </si>
  <si>
    <t>Q2FY1819</t>
  </si>
  <si>
    <t>Q3FY1819</t>
  </si>
  <si>
    <t>Q4FY1819</t>
  </si>
  <si>
    <t>Estimate/ Forecast</t>
  </si>
  <si>
    <t>Actual Expenditure Previous Quarter (A)</t>
  </si>
  <si>
    <t>Forecast Expenditure Previous Quarter (B)</t>
  </si>
  <si>
    <t xml:space="preserve">Adjustment/Retention (D) </t>
  </si>
  <si>
    <t>Funds in hand from previous year</t>
  </si>
  <si>
    <t>Q1FY1920</t>
  </si>
  <si>
    <t>Q2FY1920</t>
  </si>
  <si>
    <t>Q3FY1920</t>
  </si>
  <si>
    <t>Q4FY1920</t>
  </si>
  <si>
    <t>Q1FY2021</t>
  </si>
  <si>
    <t>Q2FY2021</t>
  </si>
  <si>
    <t>Q3FY2021</t>
  </si>
  <si>
    <t>Q4FY2021</t>
  </si>
  <si>
    <t>Q1FY2122</t>
  </si>
  <si>
    <t>Q2FY2122</t>
  </si>
  <si>
    <t>Q3FY2122</t>
  </si>
  <si>
    <t>Q4FY2122</t>
  </si>
  <si>
    <t>Q1</t>
  </si>
  <si>
    <t>Q2</t>
  </si>
  <si>
    <t>Q3</t>
  </si>
  <si>
    <t>Q4</t>
  </si>
  <si>
    <t>1) PROJECT ACTIVITIES</t>
  </si>
  <si>
    <t>ACTIVTY NAME</t>
  </si>
  <si>
    <t>BUDGET LINE</t>
  </si>
  <si>
    <t>ORGANISATION</t>
  </si>
  <si>
    <t>DFID</t>
  </si>
  <si>
    <t>TOTAL funds
Year 1</t>
  </si>
  <si>
    <t>TOTAL funds
Year 2</t>
  </si>
  <si>
    <t>TOTAL funds
Year 3</t>
  </si>
  <si>
    <t>TOTAL funds
Year 4</t>
  </si>
  <si>
    <t>TOTAL BUDGET</t>
  </si>
  <si>
    <t>BUDGET NOTES</t>
  </si>
  <si>
    <t>Project Activities</t>
  </si>
  <si>
    <t>&lt;Insert new rows as required&gt;</t>
  </si>
  <si>
    <t>Sub-total</t>
  </si>
  <si>
    <t>2) CAPITAL EXPENDITURE</t>
  </si>
  <si>
    <t>Capital Expenditure</t>
  </si>
  <si>
    <t>3) STAFF COSTS</t>
  </si>
  <si>
    <t>Staff Costs</t>
  </si>
  <si>
    <t>4) ADMINISTRATION COSTS</t>
  </si>
  <si>
    <t>Administration Costs</t>
  </si>
  <si>
    <t>5) MONITORING, EVALUATION &amp; LESSON LEARNING</t>
  </si>
  <si>
    <t>M&amp;E and Lesson Learning</t>
  </si>
  <si>
    <t>TOTAL</t>
  </si>
  <si>
    <t>Section 1: Grant Information</t>
  </si>
  <si>
    <t>Authorisation Name</t>
  </si>
  <si>
    <t>Contact Email</t>
  </si>
  <si>
    <t>Please complete for all partners and all sources of funding</t>
  </si>
  <si>
    <t>Ref</t>
  </si>
  <si>
    <t>Activity Name</t>
  </si>
  <si>
    <t>Budget Line</t>
  </si>
  <si>
    <t>Transaction Description</t>
  </si>
  <si>
    <t>Organisation</t>
  </si>
  <si>
    <t>Amount       (Local Currency)</t>
  </si>
  <si>
    <t>Exchange Rate (£1 =)</t>
  </si>
  <si>
    <t>Amount (GBP)</t>
  </si>
  <si>
    <t>DFID funding %</t>
  </si>
  <si>
    <t>DFID Funded Amount</t>
  </si>
  <si>
    <t>Totals</t>
  </si>
  <si>
    <t>Section 2: Forecast</t>
  </si>
  <si>
    <t>Section 3: Transaction Listing</t>
  </si>
  <si>
    <t>MANNION DANIELS LTD</t>
  </si>
  <si>
    <t xml:space="preserve">UK AID DIRECT </t>
  </si>
  <si>
    <t>GRANT DETAILS</t>
  </si>
  <si>
    <t>Fiduciary Risk Officer</t>
  </si>
  <si>
    <t>CLAIM DETAILS</t>
  </si>
  <si>
    <t>Comments</t>
  </si>
  <si>
    <t>Claim Period</t>
  </si>
  <si>
    <t>&lt;enter tab name&gt;</t>
  </si>
  <si>
    <t>Actual Expendture Previous Quarter (A)</t>
  </si>
  <si>
    <t xml:space="preserve">Forecast Expendture Current Quarter (C) </t>
  </si>
  <si>
    <t>Approved Payment (A-B+C-D)</t>
  </si>
  <si>
    <t>Has claims checklist been completed by FRT?</t>
  </si>
  <si>
    <t xml:space="preserve">Approved for settlement in next payment run by PRM? </t>
  </si>
  <si>
    <t>Unique Payment Reference</t>
  </si>
  <si>
    <t>Budget Headings</t>
  </si>
  <si>
    <t>Forecast</t>
  </si>
  <si>
    <t>Enter Forecast</t>
  </si>
  <si>
    <t>Advance Claim Approval Voucher</t>
  </si>
  <si>
    <t>%</t>
  </si>
  <si>
    <t>Payment Date</t>
  </si>
  <si>
    <t>Staff</t>
  </si>
  <si>
    <t>Administration</t>
  </si>
  <si>
    <t>M&amp;E</t>
  </si>
  <si>
    <t xml:space="preserve">Adjustment/Retention (B) </t>
  </si>
  <si>
    <t>Approved Payment               (A-B)</t>
  </si>
  <si>
    <t>TOTAL funds
Year 5</t>
  </si>
  <si>
    <t>Q1FY2223</t>
  </si>
  <si>
    <t>Q2FY2223</t>
  </si>
  <si>
    <t>Q3FY2223</t>
  </si>
  <si>
    <t>Q4FY2223</t>
  </si>
  <si>
    <t>Year 5 (2022/23)</t>
  </si>
  <si>
    <t>COUNTRY</t>
  </si>
  <si>
    <t>&lt;insert name of activity 1&gt;</t>
  </si>
  <si>
    <t>&lt;insert name of activity 2&gt;</t>
  </si>
  <si>
    <t>2020/21</t>
  </si>
  <si>
    <t>2021/22</t>
  </si>
  <si>
    <t>2022/23</t>
  </si>
  <si>
    <t>Non-DFID</t>
  </si>
  <si>
    <t>Non-DFID Funding</t>
  </si>
  <si>
    <t>Country</t>
  </si>
  <si>
    <t>Section 1: Calculate 3 year Rolling average of eligible direct costs at the whole organisational level</t>
  </si>
  <si>
    <t>Year 1</t>
  </si>
  <si>
    <t>Year 2</t>
  </si>
  <si>
    <t>Year 3</t>
  </si>
  <si>
    <t>Three year average</t>
  </si>
  <si>
    <t>Adjustment required to accommodate material future changes</t>
  </si>
  <si>
    <t>Adjusted three year average</t>
  </si>
  <si>
    <t>Notes</t>
  </si>
  <si>
    <t>Direct ORGANISATIONAL Charitable Costs per Audited Accounts</t>
  </si>
  <si>
    <t>Indirect Costs per Audited Accounts</t>
  </si>
  <si>
    <t>- Administration Expenses</t>
  </si>
  <si>
    <t xml:space="preserve">- Support staff costs </t>
  </si>
  <si>
    <t>- Governance costs</t>
  </si>
  <si>
    <t>Indirect costs as a proportion of direct costs</t>
  </si>
  <si>
    <t>Predicted overhead allocation for inclusion in project budget</t>
  </si>
  <si>
    <t>Section 2: Calculate 3 year Rolling average of Non-Project Attributable Costs at the whole organisational level</t>
  </si>
  <si>
    <t>COST DESCRIPTION:</t>
  </si>
  <si>
    <t>Administration expenses</t>
  </si>
  <si>
    <t xml:space="preserve">Support staff costs </t>
  </si>
  <si>
    <t>Governance costs</t>
  </si>
  <si>
    <t>Yr 1 Total</t>
  </si>
  <si>
    <t>Yr 2 Total</t>
  </si>
  <si>
    <t>Yr 3 Total</t>
  </si>
  <si>
    <t>Note that the following cost headers are suggested NPAC costs; they are neither exhaustive nor prescriptive. Please amend to reflect you own cost headings</t>
  </si>
  <si>
    <t>Rent, rates and utilities</t>
  </si>
  <si>
    <t>Maintenance and repairs</t>
  </si>
  <si>
    <t>Equipment</t>
  </si>
  <si>
    <t>Printing and stationery</t>
  </si>
  <si>
    <t>Cleaning</t>
  </si>
  <si>
    <t>IT costs</t>
  </si>
  <si>
    <t>Bank charges</t>
  </si>
  <si>
    <t>Consultants</t>
  </si>
  <si>
    <t>Programme quality support</t>
  </si>
  <si>
    <t>Phones</t>
  </si>
  <si>
    <t>Support staff costs</t>
  </si>
  <si>
    <t>Subscription fees</t>
  </si>
  <si>
    <t>Legal and professional fees</t>
  </si>
  <si>
    <t>Annual conferences / trustee meetings</t>
  </si>
  <si>
    <t>External audit</t>
  </si>
  <si>
    <t>Internal audit</t>
  </si>
  <si>
    <t>Trustee indemnity insurance</t>
  </si>
  <si>
    <t>&lt;insert new rows as necessary&gt;</t>
  </si>
  <si>
    <t>Annual NPAC cost</t>
  </si>
  <si>
    <t>Adjustment - please specify</t>
  </si>
  <si>
    <t>Ineligible Costs - please specify</t>
  </si>
  <si>
    <t>Total eligible annual NPAC cost</t>
  </si>
  <si>
    <t>Year 4</t>
  </si>
  <si>
    <t>Year 5</t>
  </si>
  <si>
    <t>Budgeted direct project costs</t>
  </si>
  <si>
    <t>Predicted overhead allocation</t>
  </si>
  <si>
    <t>Predicted budgeted NPAC</t>
  </si>
  <si>
    <t>Actual budgeted NPAC</t>
  </si>
  <si>
    <t>Actual overhead allocation</t>
  </si>
  <si>
    <t>Section 4:  Implementing partner annual totals for the project</t>
  </si>
  <si>
    <t>- Partner 1 costs &lt;insert name&gt;</t>
  </si>
  <si>
    <t>- Partner 2 costs &lt;insert name&gt;</t>
  </si>
  <si>
    <t>- Partner 3 costs &lt;insert name&gt;</t>
  </si>
  <si>
    <t>- Partner 4 costs &lt;insert name&gt;</t>
  </si>
  <si>
    <t>Implementing partner budegted NPAC</t>
  </si>
  <si>
    <t>Section 5: Notes</t>
  </si>
  <si>
    <t>Please complete with any information you would like to draw to the attention of UK Aid Match.</t>
  </si>
  <si>
    <t>2023/24</t>
  </si>
  <si>
    <t>2024/25</t>
  </si>
  <si>
    <t>Year 1 (2020/21)</t>
  </si>
  <si>
    <t>Year 2 (2021/22)</t>
  </si>
  <si>
    <t>Year 3 (2022/23)</t>
  </si>
  <si>
    <t>FCDO</t>
  </si>
  <si>
    <t>Non-FCDO</t>
  </si>
  <si>
    <t>FCDO funds
Year 1</t>
  </si>
  <si>
    <t>FCDO funds
Year 2</t>
  </si>
  <si>
    <t>FCDO funds
Year 3</t>
  </si>
  <si>
    <t>FCDO funds
Year 4</t>
  </si>
  <si>
    <t>FCDO funds
Year 5</t>
  </si>
  <si>
    <t>TOTAL FCDO BUDGET</t>
  </si>
  <si>
    <t>TOTAL NON-FCDO BUDGET</t>
  </si>
  <si>
    <t>Section 3:  Annual totals for the project (FCDO funding)</t>
  </si>
  <si>
    <t>FCDO funding %</t>
  </si>
  <si>
    <t>FCDO Funded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</si>
</sst>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 * #,##0_ ;_ * \-#,##0_ ;_ * &quot;-&quot;??_ ;_ @_ "/>
    <numFmt numFmtId="166" formatCode="&quot; &quot;#,##0.00&quot; &quot;;&quot; -&quot;#,##0.00&quot; &quot;;&quot; -&quot;00&quot; &quot;;&quot; &quot;@&quot; &quot;"/>
    <numFmt numFmtId="167" formatCode="&quot;£&quot;#,##0.00;&quot;£&quot;\(#,##0.00\)"/>
    <numFmt numFmtId="168" formatCode="_-[$£-809]* #,##0.00_-;\-[$£-809]* #,##0.00_-;_-[$£-809]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indexed="10"/>
      <name val="Calibri Light"/>
      <family val="2"/>
      <scheme val="maj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rebuchet MS"/>
      <family val="2"/>
    </font>
    <font>
      <i/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" fillId="0" borderId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0" borderId="0"/>
  </cellStyleXfs>
  <cellXfs count="287">
    <xf numFmtId="0" fontId="0" fillId="0" borderId="0" xfId="0"/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164" fontId="5" fillId="0" borderId="4" xfId="1" applyNumberFormat="1" applyFont="1" applyFill="1" applyBorder="1" applyAlignment="1" applyProtection="1">
      <alignment horizontal="right" vertical="center" wrapText="1"/>
    </xf>
    <xf numFmtId="164" fontId="5" fillId="0" borderId="9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 wrapText="1"/>
    </xf>
    <xf numFmtId="165" fontId="5" fillId="0" borderId="0" xfId="1" applyNumberFormat="1" applyFont="1" applyBorder="1" applyAlignment="1" applyProtection="1">
      <alignment horizontal="right" vertical="center" wrapText="1"/>
    </xf>
    <xf numFmtId="165" fontId="5" fillId="0" borderId="0" xfId="1" applyNumberFormat="1" applyFont="1" applyBorder="1" applyAlignment="1" applyProtection="1">
      <alignment vertical="center" wrapText="1"/>
    </xf>
    <xf numFmtId="165" fontId="4" fillId="0" borderId="0" xfId="1" applyNumberFormat="1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top" wrapText="1"/>
    </xf>
    <xf numFmtId="165" fontId="5" fillId="0" borderId="0" xfId="1" applyNumberFormat="1" applyFont="1" applyBorder="1" applyAlignment="1" applyProtection="1">
      <alignment vertical="top" wrapText="1"/>
    </xf>
    <xf numFmtId="165" fontId="4" fillId="0" borderId="0" xfId="1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43" fontId="0" fillId="0" borderId="0" xfId="0" applyNumberFormat="1" applyAlignment="1" applyProtection="1">
      <alignment vertical="top" wrapText="1"/>
    </xf>
    <xf numFmtId="4" fontId="8" fillId="2" borderId="0" xfId="5" applyNumberFormat="1" applyFont="1" applyFill="1"/>
    <xf numFmtId="4" fontId="8" fillId="6" borderId="13" xfId="5" applyNumberFormat="1" applyFont="1" applyFill="1" applyBorder="1"/>
    <xf numFmtId="4" fontId="8" fillId="6" borderId="2" xfId="5" applyNumberFormat="1" applyFont="1" applyFill="1" applyBorder="1"/>
    <xf numFmtId="4" fontId="8" fillId="6" borderId="3" xfId="5" applyNumberFormat="1" applyFont="1" applyFill="1" applyBorder="1"/>
    <xf numFmtId="4" fontId="8" fillId="6" borderId="12" xfId="5" applyNumberFormat="1" applyFont="1" applyFill="1" applyBorder="1"/>
    <xf numFmtId="4" fontId="8" fillId="6" borderId="14" xfId="5" applyNumberFormat="1" applyFont="1" applyFill="1" applyBorder="1" applyAlignment="1">
      <alignment horizontal="centerContinuous"/>
    </xf>
    <xf numFmtId="4" fontId="9" fillId="2" borderId="13" xfId="5" applyNumberFormat="1" applyFont="1" applyFill="1" applyBorder="1" applyAlignment="1">
      <alignment horizontal="centerContinuous"/>
    </xf>
    <xf numFmtId="4" fontId="9" fillId="6" borderId="4" xfId="5" applyNumberFormat="1" applyFont="1" applyFill="1" applyBorder="1" applyAlignment="1">
      <alignment horizontal="centerContinuous"/>
    </xf>
    <xf numFmtId="4" fontId="9" fillId="2" borderId="9" xfId="5" applyNumberFormat="1" applyFont="1" applyFill="1" applyBorder="1" applyAlignment="1">
      <alignment horizontal="center" vertical="center" wrapText="1"/>
    </xf>
    <xf numFmtId="4" fontId="8" fillId="6" borderId="14" xfId="5" applyNumberFormat="1" applyFont="1" applyFill="1" applyBorder="1"/>
    <xf numFmtId="4" fontId="9" fillId="2" borderId="4" xfId="5" applyNumberFormat="1" applyFont="1" applyFill="1" applyBorder="1" applyAlignment="1">
      <alignment horizontal="left"/>
    </xf>
    <xf numFmtId="167" fontId="8" fillId="6" borderId="4" xfId="5" applyNumberFormat="1" applyFont="1" applyFill="1" applyBorder="1"/>
    <xf numFmtId="167" fontId="8" fillId="2" borderId="0" xfId="5" applyNumberFormat="1" applyFont="1" applyFill="1"/>
    <xf numFmtId="167" fontId="8" fillId="2" borderId="4" xfId="5" applyNumberFormat="1" applyFont="1" applyFill="1" applyBorder="1"/>
    <xf numFmtId="4" fontId="9" fillId="2" borderId="9" xfId="5" applyNumberFormat="1" applyFont="1" applyFill="1" applyBorder="1" applyAlignment="1">
      <alignment horizontal="right" wrapText="1"/>
    </xf>
    <xf numFmtId="167" fontId="9" fillId="2" borderId="8" xfId="5" applyNumberFormat="1" applyFont="1" applyFill="1" applyBorder="1"/>
    <xf numFmtId="4" fontId="8" fillId="6" borderId="0" xfId="5" applyNumberFormat="1" applyFont="1" applyFill="1" applyBorder="1"/>
    <xf numFmtId="167" fontId="8" fillId="6" borderId="0" xfId="5" applyNumberFormat="1" applyFont="1" applyFill="1" applyBorder="1"/>
    <xf numFmtId="4" fontId="8" fillId="6" borderId="14" xfId="5" applyNumberFormat="1" applyFont="1" applyFill="1" applyBorder="1" applyAlignment="1">
      <alignment horizontal="centerContinuous" vertical="center" wrapText="1"/>
    </xf>
    <xf numFmtId="167" fontId="8" fillId="6" borderId="4" xfId="5" applyNumberFormat="1" applyFont="1" applyFill="1" applyBorder="1" applyAlignment="1">
      <alignment horizontal="centerContinuous" vertical="center" wrapText="1"/>
    </xf>
    <xf numFmtId="4" fontId="8" fillId="6" borderId="4" xfId="5" applyNumberFormat="1" applyFont="1" applyFill="1" applyBorder="1" applyAlignment="1">
      <alignment horizontal="centerContinuous" vertical="center" wrapText="1"/>
    </xf>
    <xf numFmtId="4" fontId="8" fillId="6" borderId="14" xfId="5" applyNumberFormat="1" applyFont="1" applyFill="1" applyBorder="1" applyAlignment="1">
      <alignment vertical="center" wrapText="1"/>
    </xf>
    <xf numFmtId="4" fontId="8" fillId="6" borderId="0" xfId="5" applyNumberFormat="1" applyFont="1" applyFill="1" applyBorder="1" applyAlignment="1">
      <alignment vertical="center" wrapText="1"/>
    </xf>
    <xf numFmtId="4" fontId="8" fillId="6" borderId="11" xfId="5" applyNumberFormat="1" applyFont="1" applyFill="1" applyBorder="1"/>
    <xf numFmtId="4" fontId="8" fillId="6" borderId="1" xfId="5" applyNumberFormat="1" applyFont="1" applyFill="1" applyBorder="1"/>
    <xf numFmtId="0" fontId="10" fillId="0" borderId="0" xfId="0" applyFont="1"/>
    <xf numFmtId="4" fontId="9" fillId="6" borderId="14" xfId="5" applyNumberFormat="1" applyFont="1" applyFill="1" applyBorder="1" applyAlignment="1">
      <alignment horizontal="center" vertical="center" wrapText="1"/>
    </xf>
    <xf numFmtId="4" fontId="9" fillId="6" borderId="4" xfId="5" applyNumberFormat="1" applyFont="1" applyFill="1" applyBorder="1" applyAlignment="1">
      <alignment horizontal="center" vertical="center" wrapText="1"/>
    </xf>
    <xf numFmtId="4" fontId="9" fillId="2" borderId="8" xfId="5" applyNumberFormat="1" applyFont="1" applyFill="1" applyBorder="1" applyAlignment="1">
      <alignment horizontal="center" vertical="center" wrapText="1"/>
    </xf>
    <xf numFmtId="4" fontId="9" fillId="2" borderId="2" xfId="5" applyNumberFormat="1" applyFont="1" applyFill="1" applyBorder="1" applyAlignment="1">
      <alignment horizontal="center" vertical="center" wrapText="1"/>
    </xf>
    <xf numFmtId="4" fontId="9" fillId="7" borderId="9" xfId="5" applyNumberFormat="1" applyFont="1" applyFill="1" applyBorder="1" applyAlignment="1">
      <alignment horizontal="center" vertical="center" wrapText="1"/>
    </xf>
    <xf numFmtId="4" fontId="9" fillId="7" borderId="2" xfId="5" applyNumberFormat="1" applyFont="1" applyFill="1" applyBorder="1" applyAlignment="1">
      <alignment horizontal="center" vertical="center" wrapText="1"/>
    </xf>
    <xf numFmtId="167" fontId="8" fillId="7" borderId="0" xfId="5" applyNumberFormat="1" applyFont="1" applyFill="1"/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12" fillId="0" borderId="0" xfId="0" applyFont="1"/>
    <xf numFmtId="0" fontId="13" fillId="0" borderId="0" xfId="0" applyFont="1"/>
    <xf numFmtId="0" fontId="17" fillId="0" borderId="0" xfId="0" applyFont="1" applyProtection="1"/>
    <xf numFmtId="0" fontId="18" fillId="0" borderId="0" xfId="0" applyFont="1" applyProtection="1"/>
    <xf numFmtId="0" fontId="0" fillId="0" borderId="0" xfId="0" applyProtection="1"/>
    <xf numFmtId="0" fontId="18" fillId="0" borderId="9" xfId="0" applyFont="1" applyBorder="1" applyProtection="1"/>
    <xf numFmtId="0" fontId="18" fillId="0" borderId="9" xfId="0" applyFont="1" applyBorder="1" applyAlignment="1" applyProtection="1">
      <alignment horizontal="left" vertical="center"/>
    </xf>
    <xf numFmtId="0" fontId="19" fillId="5" borderId="9" xfId="7" applyFont="1" applyFill="1" applyBorder="1" applyProtection="1"/>
    <xf numFmtId="0" fontId="19" fillId="5" borderId="9" xfId="6" applyFont="1" applyFill="1" applyBorder="1" applyProtection="1">
      <protection locked="0"/>
    </xf>
    <xf numFmtId="0" fontId="21" fillId="5" borderId="9" xfId="7" applyFont="1" applyFill="1" applyBorder="1" applyAlignment="1" applyProtection="1"/>
    <xf numFmtId="0" fontId="18" fillId="0" borderId="9" xfId="0" applyFont="1" applyBorder="1" applyAlignment="1" applyProtection="1">
      <alignment horizontal="center"/>
    </xf>
    <xf numFmtId="0" fontId="22" fillId="10" borderId="9" xfId="0" applyFont="1" applyFill="1" applyBorder="1" applyProtection="1"/>
    <xf numFmtId="0" fontId="14" fillId="5" borderId="9" xfId="6" applyFill="1" applyBorder="1" applyProtection="1">
      <protection locked="0"/>
    </xf>
    <xf numFmtId="0" fontId="16" fillId="5" borderId="9" xfId="6" applyFont="1" applyFill="1" applyBorder="1" applyProtection="1">
      <protection locked="0"/>
    </xf>
    <xf numFmtId="4" fontId="8" fillId="6" borderId="0" xfId="5" applyNumberFormat="1" applyFont="1" applyFill="1" applyBorder="1" applyAlignment="1">
      <alignment horizontal="centerContinuous" vertical="center" wrapText="1"/>
    </xf>
    <xf numFmtId="4" fontId="21" fillId="5" borderId="9" xfId="7" applyNumberFormat="1" applyFont="1" applyFill="1" applyBorder="1" applyProtection="1"/>
    <xf numFmtId="4" fontId="22" fillId="10" borderId="9" xfId="7" applyNumberFormat="1" applyFont="1" applyFill="1" applyBorder="1" applyProtection="1"/>
    <xf numFmtId="0" fontId="25" fillId="3" borderId="9" xfId="0" applyFont="1" applyFill="1" applyBorder="1" applyProtection="1"/>
    <xf numFmtId="0" fontId="25" fillId="3" borderId="9" xfId="0" applyFont="1" applyFill="1" applyBorder="1" applyAlignment="1" applyProtection="1">
      <alignment horizontal="left" vertical="center"/>
    </xf>
    <xf numFmtId="4" fontId="9" fillId="11" borderId="9" xfId="5" applyNumberFormat="1" applyFont="1" applyFill="1" applyBorder="1" applyAlignment="1">
      <alignment wrapText="1"/>
    </xf>
    <xf numFmtId="4" fontId="8" fillId="6" borderId="7" xfId="5" applyNumberFormat="1" applyFont="1" applyFill="1" applyBorder="1"/>
    <xf numFmtId="0" fontId="2" fillId="3" borderId="9" xfId="0" applyFont="1" applyFill="1" applyBorder="1" applyProtection="1"/>
    <xf numFmtId="0" fontId="2" fillId="3" borderId="9" xfId="0" applyFont="1" applyFill="1" applyBorder="1" applyAlignment="1" applyProtection="1">
      <alignment horizontal="left" vertical="center"/>
    </xf>
    <xf numFmtId="4" fontId="8" fillId="6" borderId="15" xfId="5" applyNumberFormat="1" applyFont="1" applyFill="1" applyBorder="1"/>
    <xf numFmtId="167" fontId="8" fillId="6" borderId="0" xfId="5" applyNumberFormat="1" applyFont="1" applyFill="1" applyBorder="1" applyAlignment="1">
      <alignment horizontal="centerContinuous" vertical="center" wrapText="1"/>
    </xf>
    <xf numFmtId="0" fontId="19" fillId="0" borderId="0" xfId="0" applyFont="1"/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/>
    <xf numFmtId="4" fontId="9" fillId="7" borderId="9" xfId="5" applyNumberFormat="1" applyFont="1" applyFill="1" applyBorder="1" applyAlignment="1">
      <alignment horizontal="centerContinuous"/>
    </xf>
    <xf numFmtId="4" fontId="9" fillId="7" borderId="8" xfId="5" applyNumberFormat="1" applyFont="1" applyFill="1" applyBorder="1" applyAlignment="1">
      <alignment horizontal="centerContinuous"/>
    </xf>
    <xf numFmtId="167" fontId="8" fillId="6" borderId="13" xfId="5" applyNumberFormat="1" applyFont="1" applyFill="1" applyBorder="1"/>
    <xf numFmtId="167" fontId="8" fillId="6" borderId="3" xfId="5" applyNumberFormat="1" applyFont="1" applyFill="1" applyBorder="1"/>
    <xf numFmtId="167" fontId="8" fillId="6" borderId="14" xfId="5" applyNumberFormat="1" applyFont="1" applyFill="1" applyBorder="1"/>
    <xf numFmtId="4" fontId="8" fillId="6" borderId="15" xfId="5" applyNumberFormat="1" applyFont="1" applyFill="1" applyBorder="1" applyAlignment="1">
      <alignment horizontal="centerContinuous" vertical="center" wrapText="1"/>
    </xf>
    <xf numFmtId="4" fontId="8" fillId="6" borderId="15" xfId="5" applyNumberFormat="1" applyFont="1" applyFill="1" applyBorder="1" applyAlignment="1">
      <alignment vertical="center" wrapText="1"/>
    </xf>
    <xf numFmtId="167" fontId="8" fillId="6" borderId="14" xfId="5" applyNumberFormat="1" applyFont="1" applyFill="1" applyBorder="1" applyAlignment="1">
      <alignment horizontal="centerContinuous" vertical="center" wrapText="1"/>
    </xf>
    <xf numFmtId="167" fontId="8" fillId="6" borderId="15" xfId="5" applyNumberFormat="1" applyFont="1" applyFill="1" applyBorder="1" applyAlignment="1">
      <alignment horizontal="centerContinuous" vertical="center" wrapText="1"/>
    </xf>
    <xf numFmtId="4" fontId="8" fillId="6" borderId="5" xfId="5" applyNumberFormat="1" applyFont="1" applyFill="1" applyBorder="1"/>
    <xf numFmtId="4" fontId="9" fillId="7" borderId="7" xfId="5" applyNumberFormat="1" applyFont="1" applyFill="1" applyBorder="1" applyAlignment="1">
      <alignment horizontal="center" vertical="center" wrapText="1"/>
    </xf>
    <xf numFmtId="167" fontId="8" fillId="7" borderId="14" xfId="5" applyNumberFormat="1" applyFont="1" applyFill="1" applyBorder="1"/>
    <xf numFmtId="167" fontId="8" fillId="7" borderId="0" xfId="5" applyNumberFormat="1" applyFont="1" applyFill="1" applyBorder="1"/>
    <xf numFmtId="167" fontId="8" fillId="7" borderId="15" xfId="5" applyNumberFormat="1" applyFont="1" applyFill="1" applyBorder="1"/>
    <xf numFmtId="0" fontId="10" fillId="12" borderId="0" xfId="0" applyFont="1" applyFill="1"/>
    <xf numFmtId="4" fontId="8" fillId="12" borderId="4" xfId="5" applyNumberFormat="1" applyFont="1" applyFill="1" applyBorder="1"/>
    <xf numFmtId="4" fontId="8" fillId="12" borderId="14" xfId="5" applyNumberFormat="1" applyFont="1" applyFill="1" applyBorder="1"/>
    <xf numFmtId="167" fontId="9" fillId="6" borderId="4" xfId="5" applyNumberFormat="1" applyFont="1" applyFill="1" applyBorder="1"/>
    <xf numFmtId="167" fontId="9" fillId="7" borderId="8" xfId="5" applyNumberFormat="1" applyFont="1" applyFill="1" applyBorder="1"/>
    <xf numFmtId="167" fontId="9" fillId="7" borderId="2" xfId="5" applyNumberFormat="1" applyFont="1" applyFill="1" applyBorder="1"/>
    <xf numFmtId="167" fontId="9" fillId="7" borderId="7" xfId="5" applyNumberFormat="1" applyFont="1" applyFill="1" applyBorder="1"/>
    <xf numFmtId="4" fontId="9" fillId="12" borderId="4" xfId="5" applyNumberFormat="1" applyFont="1" applyFill="1" applyBorder="1"/>
    <xf numFmtId="4" fontId="9" fillId="2" borderId="9" xfId="5" applyNumberFormat="1" applyFont="1" applyFill="1" applyBorder="1" applyAlignment="1">
      <alignment horizontal="center"/>
    </xf>
    <xf numFmtId="4" fontId="9" fillId="2" borderId="13" xfId="5" applyNumberFormat="1" applyFont="1" applyFill="1" applyBorder="1" applyAlignment="1">
      <alignment horizontal="center"/>
    </xf>
    <xf numFmtId="4" fontId="9" fillId="0" borderId="9" xfId="5" applyNumberFormat="1" applyFont="1" applyFill="1" applyBorder="1" applyAlignment="1">
      <alignment horizontal="center" vertical="center" wrapText="1"/>
    </xf>
    <xf numFmtId="4" fontId="9" fillId="0" borderId="8" xfId="5" applyNumberFormat="1" applyFont="1" applyFill="1" applyBorder="1" applyAlignment="1">
      <alignment horizontal="center" vertical="center" wrapText="1"/>
    </xf>
    <xf numFmtId="4" fontId="9" fillId="0" borderId="8" xfId="5" applyNumberFormat="1" applyFont="1" applyBorder="1" applyAlignment="1">
      <alignment horizontal="center" vertical="center" wrapText="1"/>
    </xf>
    <xf numFmtId="4" fontId="8" fillId="6" borderId="0" xfId="5" applyNumberFormat="1" applyFont="1" applyFill="1" applyBorder="1" applyAlignment="1">
      <alignment horizontal="center"/>
    </xf>
    <xf numFmtId="4" fontId="8" fillId="6" borderId="0" xfId="5" applyNumberFormat="1" applyFont="1" applyFill="1" applyBorder="1" applyAlignment="1">
      <alignment horizontal="center" vertical="center" wrapText="1"/>
    </xf>
    <xf numFmtId="4" fontId="9" fillId="6" borderId="4" xfId="5" applyNumberFormat="1" applyFont="1" applyFill="1" applyBorder="1" applyAlignment="1">
      <alignment horizontal="center"/>
    </xf>
    <xf numFmtId="4" fontId="8" fillId="12" borderId="4" xfId="5" applyNumberFormat="1" applyFont="1" applyFill="1" applyBorder="1" applyAlignment="1">
      <alignment horizontal="center"/>
    </xf>
    <xf numFmtId="4" fontId="9" fillId="6" borderId="4" xfId="5" applyNumberFormat="1" applyFont="1" applyFill="1" applyBorder="1" applyAlignment="1"/>
    <xf numFmtId="4" fontId="8" fillId="12" borderId="4" xfId="5" applyNumberFormat="1" applyFont="1" applyFill="1" applyBorder="1" applyAlignment="1"/>
    <xf numFmtId="164" fontId="5" fillId="0" borderId="9" xfId="1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  <protection locked="0"/>
    </xf>
    <xf numFmtId="164" fontId="5" fillId="0" borderId="10" xfId="1" applyNumberFormat="1" applyFont="1" applyFill="1" applyBorder="1" applyAlignment="1" applyProtection="1">
      <alignment horizontal="right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164" fontId="5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164" fontId="4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4" fillId="3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wrapText="1"/>
    </xf>
    <xf numFmtId="0" fontId="4" fillId="0" borderId="9" xfId="0" applyFont="1" applyBorder="1" applyAlignment="1" applyProtection="1">
      <alignment horizontal="center" vertical="center" wrapText="1"/>
    </xf>
    <xf numFmtId="164" fontId="4" fillId="0" borderId="4" xfId="1" applyNumberFormat="1" applyFon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wrapText="1"/>
    </xf>
    <xf numFmtId="164" fontId="4" fillId="0" borderId="9" xfId="1" applyNumberFormat="1" applyFont="1" applyFill="1" applyBorder="1" applyAlignment="1" applyProtection="1">
      <alignment vertical="center" wrapText="1"/>
    </xf>
    <xf numFmtId="164" fontId="4" fillId="0" borderId="9" xfId="0" applyNumberFormat="1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12" borderId="13" xfId="0" applyFont="1" applyFill="1" applyBorder="1"/>
    <xf numFmtId="0" fontId="0" fillId="12" borderId="10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/>
    <xf numFmtId="0" fontId="2" fillId="3" borderId="8" xfId="0" applyFont="1" applyFill="1" applyBorder="1" applyAlignment="1">
      <alignment horizontal="right"/>
    </xf>
    <xf numFmtId="0" fontId="2" fillId="3" borderId="8" xfId="0" applyFont="1" applyFill="1" applyBorder="1"/>
    <xf numFmtId="9" fontId="0" fillId="5" borderId="13" xfId="2" applyNumberFormat="1" applyFont="1" applyFill="1" applyBorder="1"/>
    <xf numFmtId="0" fontId="0" fillId="5" borderId="13" xfId="0" applyFont="1" applyFill="1" applyBorder="1"/>
    <xf numFmtId="0" fontId="0" fillId="5" borderId="13" xfId="0" applyFont="1" applyFill="1" applyBorder="1" applyAlignment="1"/>
    <xf numFmtId="0" fontId="2" fillId="5" borderId="13" xfId="0" applyFont="1" applyFill="1" applyBorder="1"/>
    <xf numFmtId="0" fontId="26" fillId="5" borderId="9" xfId="7" applyFont="1" applyFill="1" applyBorder="1" applyAlignment="1" applyProtection="1">
      <alignment horizontal="left" vertical="center" wrapText="1"/>
    </xf>
    <xf numFmtId="4" fontId="9" fillId="5" borderId="9" xfId="5" applyNumberFormat="1" applyFont="1" applyFill="1" applyBorder="1" applyAlignment="1">
      <alignment horizontal="center" vertical="center" wrapText="1"/>
    </xf>
    <xf numFmtId="4" fontId="9" fillId="5" borderId="2" xfId="5" applyNumberFormat="1" applyFont="1" applyFill="1" applyBorder="1" applyAlignment="1">
      <alignment horizontal="center" vertical="center" wrapText="1"/>
    </xf>
    <xf numFmtId="167" fontId="8" fillId="5" borderId="0" xfId="5" applyNumberFormat="1" applyFont="1" applyFill="1"/>
    <xf numFmtId="167" fontId="9" fillId="5" borderId="8" xfId="5" applyNumberFormat="1" applyFont="1" applyFill="1" applyBorder="1"/>
    <xf numFmtId="167" fontId="9" fillId="5" borderId="2" xfId="5" applyNumberFormat="1" applyFont="1" applyFill="1" applyBorder="1"/>
    <xf numFmtId="167" fontId="9" fillId="5" borderId="7" xfId="5" applyNumberFormat="1" applyFont="1" applyFill="1" applyBorder="1"/>
    <xf numFmtId="4" fontId="9" fillId="5" borderId="7" xfId="5" applyNumberFormat="1" applyFont="1" applyFill="1" applyBorder="1" applyAlignment="1">
      <alignment horizontal="center" vertical="center" wrapText="1"/>
    </xf>
    <xf numFmtId="167" fontId="8" fillId="5" borderId="14" xfId="5" applyNumberFormat="1" applyFont="1" applyFill="1" applyBorder="1"/>
    <xf numFmtId="167" fontId="8" fillId="5" borderId="0" xfId="5" applyNumberFormat="1" applyFont="1" applyFill="1" applyBorder="1"/>
    <xf numFmtId="167" fontId="8" fillId="5" borderId="15" xfId="5" applyNumberFormat="1" applyFont="1" applyFill="1" applyBorder="1"/>
    <xf numFmtId="167" fontId="8" fillId="5" borderId="13" xfId="5" applyNumberFormat="1" applyFont="1" applyFill="1" applyBorder="1"/>
    <xf numFmtId="167" fontId="8" fillId="5" borderId="3" xfId="5" applyNumberFormat="1" applyFont="1" applyFill="1" applyBorder="1"/>
    <xf numFmtId="167" fontId="8" fillId="5" borderId="12" xfId="5" applyNumberFormat="1" applyFont="1" applyFill="1" applyBorder="1"/>
    <xf numFmtId="0" fontId="5" fillId="5" borderId="9" xfId="0" applyFont="1" applyFill="1" applyBorder="1" applyAlignment="1" applyProtection="1">
      <alignment vertical="center" wrapText="1"/>
      <protection locked="0"/>
    </xf>
    <xf numFmtId="164" fontId="5" fillId="5" borderId="9" xfId="1" applyNumberFormat="1" applyFont="1" applyFill="1" applyBorder="1" applyAlignment="1" applyProtection="1">
      <alignment horizontal="right" vertical="center" wrapText="1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</xf>
    <xf numFmtId="0" fontId="1" fillId="3" borderId="9" xfId="0" applyFont="1" applyFill="1" applyBorder="1"/>
    <xf numFmtId="4" fontId="28" fillId="3" borderId="9" xfId="5" applyNumberFormat="1" applyFont="1" applyFill="1" applyBorder="1" applyAlignment="1">
      <alignment horizontal="centerContinuous"/>
    </xf>
    <xf numFmtId="4" fontId="28" fillId="3" borderId="9" xfId="5" applyNumberFormat="1" applyFont="1" applyFill="1" applyBorder="1" applyAlignment="1">
      <alignment horizontal="center" vertical="center" wrapText="1"/>
    </xf>
    <xf numFmtId="4" fontId="28" fillId="3" borderId="9" xfId="5" applyNumberFormat="1" applyFont="1" applyFill="1" applyBorder="1" applyAlignment="1">
      <alignment horizontal="left"/>
    </xf>
    <xf numFmtId="0" fontId="0" fillId="5" borderId="9" xfId="0" applyFont="1" applyFill="1" applyBorder="1"/>
    <xf numFmtId="9" fontId="8" fillId="7" borderId="4" xfId="2" applyFont="1" applyFill="1" applyBorder="1"/>
    <xf numFmtId="9" fontId="8" fillId="7" borderId="9" xfId="2" applyFont="1" applyFill="1" applyBorder="1"/>
    <xf numFmtId="4" fontId="9" fillId="5" borderId="9" xfId="5" applyNumberFormat="1" applyFont="1" applyFill="1" applyBorder="1" applyAlignment="1">
      <alignment horizontal="centerContinuous"/>
    </xf>
    <xf numFmtId="9" fontId="8" fillId="5" borderId="4" xfId="2" applyFont="1" applyFill="1" applyBorder="1"/>
    <xf numFmtId="9" fontId="8" fillId="5" borderId="9" xfId="2" applyFont="1" applyFill="1" applyBorder="1"/>
    <xf numFmtId="4" fontId="8" fillId="6" borderId="10" xfId="5" applyNumberFormat="1" applyFont="1" applyFill="1" applyBorder="1"/>
    <xf numFmtId="167" fontId="8" fillId="6" borderId="10" xfId="5" applyNumberFormat="1" applyFont="1" applyFill="1" applyBorder="1"/>
    <xf numFmtId="4" fontId="8" fillId="6" borderId="4" xfId="5" applyNumberFormat="1" applyFont="1" applyFill="1" applyBorder="1"/>
    <xf numFmtId="4" fontId="8" fillId="6" borderId="6" xfId="5" applyNumberFormat="1" applyFont="1" applyFill="1" applyBorder="1"/>
    <xf numFmtId="0" fontId="1" fillId="0" borderId="9" xfId="0" applyFont="1" applyFill="1" applyBorder="1"/>
    <xf numFmtId="0" fontId="26" fillId="5" borderId="9" xfId="7" applyFont="1" applyFill="1" applyBorder="1" applyAlignment="1" applyProtection="1">
      <alignment horizontal="left" wrapText="1"/>
    </xf>
    <xf numFmtId="0" fontId="26" fillId="5" borderId="9" xfId="6" applyFont="1" applyFill="1" applyBorder="1" applyAlignment="1" applyProtection="1">
      <alignment wrapText="1"/>
      <protection locked="0"/>
    </xf>
    <xf numFmtId="0" fontId="27" fillId="5" borderId="9" xfId="8" applyFont="1" applyFill="1" applyBorder="1" applyAlignment="1" applyProtection="1">
      <alignment wrapText="1"/>
      <protection locked="0"/>
    </xf>
    <xf numFmtId="0" fontId="21" fillId="5" borderId="9" xfId="7" applyFont="1" applyFill="1" applyBorder="1" applyAlignment="1" applyProtection="1">
      <alignment horizontal="left" wrapText="1"/>
    </xf>
    <xf numFmtId="0" fontId="19" fillId="5" borderId="9" xfId="6" applyFont="1" applyFill="1" applyBorder="1" applyAlignment="1" applyProtection="1">
      <alignment wrapText="1"/>
      <protection locked="0"/>
    </xf>
    <xf numFmtId="0" fontId="23" fillId="5" borderId="9" xfId="8" applyFill="1" applyBorder="1" applyAlignment="1" applyProtection="1">
      <alignment wrapText="1"/>
      <protection locked="0"/>
    </xf>
    <xf numFmtId="0" fontId="2" fillId="0" borderId="0" xfId="0" applyFont="1"/>
    <xf numFmtId="0" fontId="0" fillId="0" borderId="16" xfId="0" applyFont="1" applyFill="1" applyBorder="1"/>
    <xf numFmtId="0" fontId="4" fillId="3" borderId="9" xfId="0" applyFont="1" applyFill="1" applyBorder="1" applyAlignment="1" applyProtection="1">
      <alignment horizontal="center" wrapText="1"/>
    </xf>
    <xf numFmtId="167" fontId="8" fillId="5" borderId="1" xfId="5" applyNumberFormat="1" applyFont="1" applyFill="1" applyBorder="1"/>
    <xf numFmtId="0" fontId="4" fillId="3" borderId="9" xfId="0" applyFont="1" applyFill="1" applyBorder="1" applyAlignment="1" applyProtection="1">
      <alignment horizontal="center" wrapText="1"/>
    </xf>
    <xf numFmtId="0" fontId="30" fillId="5" borderId="9" xfId="0" applyFont="1" applyFill="1" applyBorder="1" applyAlignment="1" applyProtection="1">
      <alignment vertical="center" wrapText="1"/>
      <protection locked="0"/>
    </xf>
    <xf numFmtId="0" fontId="26" fillId="12" borderId="9" xfId="7" applyFont="1" applyFill="1" applyBorder="1" applyAlignment="1" applyProtection="1">
      <alignment horizontal="left" wrapText="1"/>
    </xf>
    <xf numFmtId="0" fontId="26" fillId="12" borderId="9" xfId="6" applyFont="1" applyFill="1" applyBorder="1" applyAlignment="1" applyProtection="1">
      <alignment wrapText="1"/>
      <protection locked="0"/>
    </xf>
    <xf numFmtId="167" fontId="9" fillId="5" borderId="9" xfId="5" applyNumberFormat="1" applyFont="1" applyFill="1" applyBorder="1"/>
    <xf numFmtId="0" fontId="5" fillId="5" borderId="9" xfId="0" applyFont="1" applyFill="1" applyBorder="1" applyAlignment="1" applyProtection="1">
      <alignment horizontal="center" vertical="center" wrapText="1"/>
    </xf>
    <xf numFmtId="2" fontId="5" fillId="5" borderId="9" xfId="0" applyNumberFormat="1" applyFont="1" applyFill="1" applyBorder="1" applyAlignment="1" applyProtection="1">
      <alignment horizontal="center" vertical="center" wrapText="1"/>
    </xf>
    <xf numFmtId="2" fontId="5" fillId="5" borderId="10" xfId="0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1" fillId="13" borderId="9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/>
    </xf>
    <xf numFmtId="9" fontId="31" fillId="13" borderId="9" xfId="2" applyFont="1" applyFill="1" applyBorder="1" applyAlignment="1">
      <alignment wrapText="1"/>
    </xf>
    <xf numFmtId="9" fontId="31" fillId="13" borderId="8" xfId="2" applyFont="1" applyFill="1" applyBorder="1" applyAlignment="1">
      <alignment wrapText="1"/>
    </xf>
    <xf numFmtId="9" fontId="31" fillId="13" borderId="17" xfId="2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68" fontId="31" fillId="13" borderId="9" xfId="2" applyNumberFormat="1" applyFont="1" applyFill="1" applyBorder="1" applyAlignment="1">
      <alignment wrapText="1"/>
    </xf>
    <xf numFmtId="164" fontId="2" fillId="0" borderId="9" xfId="0" applyNumberFormat="1" applyFont="1" applyBorder="1"/>
    <xf numFmtId="164" fontId="2" fillId="0" borderId="8" xfId="0" applyNumberFormat="1" applyFont="1" applyBorder="1"/>
    <xf numFmtId="0" fontId="2" fillId="3" borderId="1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164" fontId="0" fillId="14" borderId="9" xfId="0" applyNumberFormat="1" applyFill="1" applyBorder="1"/>
    <xf numFmtId="168" fontId="0" fillId="14" borderId="9" xfId="0" applyNumberFormat="1" applyFill="1" applyBorder="1"/>
    <xf numFmtId="9" fontId="31" fillId="13" borderId="0" xfId="2" applyFont="1" applyFill="1" applyAlignment="1">
      <alignment wrapText="1"/>
    </xf>
    <xf numFmtId="9" fontId="31" fillId="0" borderId="0" xfId="2" applyFont="1" applyAlignment="1">
      <alignment wrapText="1"/>
    </xf>
    <xf numFmtId="9" fontId="31" fillId="13" borderId="2" xfId="2" applyFont="1" applyFill="1" applyBorder="1" applyAlignment="1">
      <alignment wrapText="1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wrapText="1"/>
    </xf>
    <xf numFmtId="0" fontId="2" fillId="3" borderId="9" xfId="0" applyFont="1" applyFill="1" applyBorder="1"/>
    <xf numFmtId="0" fontId="33" fillId="3" borderId="9" xfId="0" quotePrefix="1" applyFont="1" applyFill="1" applyBorder="1" applyAlignment="1">
      <alignment horizontal="left" indent="3"/>
    </xf>
    <xf numFmtId="0" fontId="2" fillId="3" borderId="9" xfId="0" applyFont="1" applyFill="1" applyBorder="1" applyAlignment="1">
      <alignment wrapText="1"/>
    </xf>
    <xf numFmtId="164" fontId="0" fillId="3" borderId="9" xfId="0" applyNumberFormat="1" applyFill="1" applyBorder="1"/>
    <xf numFmtId="164" fontId="0" fillId="3" borderId="4" xfId="0" applyNumberFormat="1" applyFill="1" applyBorder="1"/>
    <xf numFmtId="164" fontId="2" fillId="12" borderId="9" xfId="0" applyNumberFormat="1" applyFont="1" applyFill="1" applyBorder="1"/>
    <xf numFmtId="164" fontId="0" fillId="12" borderId="9" xfId="0" applyNumberFormat="1" applyFill="1" applyBorder="1"/>
    <xf numFmtId="164" fontId="2" fillId="0" borderId="10" xfId="0" applyNumberFormat="1" applyFont="1" applyBorder="1"/>
    <xf numFmtId="164" fontId="2" fillId="0" borderId="13" xfId="0" applyNumberFormat="1" applyFont="1" applyBorder="1"/>
    <xf numFmtId="0" fontId="2" fillId="3" borderId="8" xfId="0" applyFont="1" applyFill="1" applyBorder="1"/>
    <xf numFmtId="164" fontId="0" fillId="14" borderId="10" xfId="0" applyNumberFormat="1" applyFill="1" applyBorder="1"/>
    <xf numFmtId="164" fontId="2" fillId="12" borderId="11" xfId="0" applyNumberFormat="1" applyFont="1" applyFill="1" applyBorder="1"/>
    <xf numFmtId="9" fontId="2" fillId="0" borderId="9" xfId="2" applyFont="1" applyBorder="1" applyAlignment="1">
      <alignment wrapText="1"/>
    </xf>
    <xf numFmtId="9" fontId="2" fillId="0" borderId="9" xfId="2" applyFont="1" applyBorder="1" applyAlignment="1">
      <alignment horizontal="right" wrapText="1"/>
    </xf>
    <xf numFmtId="0" fontId="31" fillId="13" borderId="9" xfId="0" applyFont="1" applyFill="1" applyBorder="1" applyAlignment="1">
      <alignment horizontal="left" wrapText="1"/>
    </xf>
    <xf numFmtId="164" fontId="31" fillId="13" borderId="9" xfId="0" applyNumberFormat="1" applyFont="1" applyFill="1" applyBorder="1"/>
    <xf numFmtId="0" fontId="24" fillId="3" borderId="9" xfId="0" applyFont="1" applyFill="1" applyBorder="1" applyAlignment="1" applyProtection="1">
      <alignment horizontal="center"/>
    </xf>
    <xf numFmtId="167" fontId="9" fillId="0" borderId="8" xfId="5" applyNumberFormat="1" applyFont="1" applyBorder="1" applyAlignment="1">
      <alignment horizontal="center" vertical="center" wrapText="1"/>
    </xf>
    <xf numFmtId="167" fontId="9" fillId="0" borderId="2" xfId="5" applyNumberFormat="1" applyFont="1" applyBorder="1" applyAlignment="1">
      <alignment horizontal="center" vertical="center" wrapText="1"/>
    </xf>
    <xf numFmtId="167" fontId="9" fillId="0" borderId="7" xfId="5" applyNumberFormat="1" applyFont="1" applyBorder="1" applyAlignment="1">
      <alignment horizontal="center" vertical="center" wrapText="1"/>
    </xf>
    <xf numFmtId="167" fontId="9" fillId="5" borderId="8" xfId="5" applyNumberFormat="1" applyFont="1" applyFill="1" applyBorder="1" applyAlignment="1">
      <alignment horizontal="center" vertical="center" wrapText="1"/>
    </xf>
    <xf numFmtId="167" fontId="9" fillId="5" borderId="7" xfId="5" applyNumberFormat="1" applyFont="1" applyFill="1" applyBorder="1" applyAlignment="1">
      <alignment horizontal="center" vertical="center" wrapText="1"/>
    </xf>
    <xf numFmtId="4" fontId="9" fillId="2" borderId="8" xfId="5" applyNumberFormat="1" applyFont="1" applyFill="1" applyBorder="1" applyAlignment="1">
      <alignment horizontal="center"/>
    </xf>
    <xf numFmtId="4" fontId="9" fillId="2" borderId="2" xfId="5" applyNumberFormat="1" applyFont="1" applyFill="1" applyBorder="1" applyAlignment="1">
      <alignment horizontal="center"/>
    </xf>
    <xf numFmtId="4" fontId="9" fillId="2" borderId="7" xfId="5" applyNumberFormat="1" applyFont="1" applyFill="1" applyBorder="1" applyAlignment="1">
      <alignment horizontal="center"/>
    </xf>
    <xf numFmtId="4" fontId="9" fillId="5" borderId="8" xfId="5" applyNumberFormat="1" applyFont="1" applyFill="1" applyBorder="1" applyAlignment="1">
      <alignment horizontal="center"/>
    </xf>
    <xf numFmtId="4" fontId="9" fillId="5" borderId="2" xfId="5" applyNumberFormat="1" applyFont="1" applyFill="1" applyBorder="1" applyAlignment="1">
      <alignment horizontal="center"/>
    </xf>
    <xf numFmtId="4" fontId="9" fillId="5" borderId="7" xfId="5" applyNumberFormat="1" applyFont="1" applyFill="1" applyBorder="1" applyAlignment="1">
      <alignment horizontal="center"/>
    </xf>
    <xf numFmtId="167" fontId="9" fillId="5" borderId="9" xfId="5" applyNumberFormat="1" applyFont="1" applyFill="1" applyBorder="1" applyAlignment="1">
      <alignment horizontal="center" vertical="center" wrapText="1"/>
    </xf>
    <xf numFmtId="167" fontId="9" fillId="7" borderId="8" xfId="5" applyNumberFormat="1" applyFont="1" applyFill="1" applyBorder="1" applyAlignment="1">
      <alignment horizontal="center" vertical="center" wrapText="1"/>
    </xf>
    <xf numFmtId="167" fontId="9" fillId="7" borderId="7" xfId="5" applyNumberFormat="1" applyFont="1" applyFill="1" applyBorder="1" applyAlignment="1">
      <alignment horizontal="center" vertical="center" wrapText="1"/>
    </xf>
    <xf numFmtId="167" fontId="9" fillId="5" borderId="2" xfId="5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wrapText="1"/>
    </xf>
    <xf numFmtId="0" fontId="0" fillId="14" borderId="13" xfId="0" applyFill="1" applyBorder="1" applyAlignment="1">
      <alignment horizontal="left" vertical="top"/>
    </xf>
    <xf numFmtId="0" fontId="0" fillId="14" borderId="3" xfId="0" applyFill="1" applyBorder="1" applyAlignment="1">
      <alignment horizontal="left" vertical="top"/>
    </xf>
    <xf numFmtId="0" fontId="0" fillId="14" borderId="12" xfId="0" applyFill="1" applyBorder="1" applyAlignment="1">
      <alignment horizontal="left" vertical="top"/>
    </xf>
    <xf numFmtId="0" fontId="0" fillId="14" borderId="14" xfId="0" applyFill="1" applyBorder="1" applyAlignment="1">
      <alignment horizontal="left" vertical="top"/>
    </xf>
    <xf numFmtId="0" fontId="0" fillId="14" borderId="0" xfId="0" applyFill="1" applyAlignment="1">
      <alignment horizontal="left" vertical="top"/>
    </xf>
    <xf numFmtId="0" fontId="0" fillId="14" borderId="15" xfId="0" applyFill="1" applyBorder="1" applyAlignment="1">
      <alignment horizontal="left" vertical="top"/>
    </xf>
    <xf numFmtId="0" fontId="0" fillId="14" borderId="11" xfId="0" applyFill="1" applyBorder="1" applyAlignment="1">
      <alignment horizontal="left" vertical="top"/>
    </xf>
    <xf numFmtId="0" fontId="0" fillId="14" borderId="1" xfId="0" applyFill="1" applyBorder="1" applyAlignment="1">
      <alignment horizontal="left" vertical="top"/>
    </xf>
    <xf numFmtId="0" fontId="0" fillId="14" borderId="5" xfId="0" applyFill="1" applyBorder="1" applyAlignment="1">
      <alignment horizontal="left" vertical="top"/>
    </xf>
    <xf numFmtId="0" fontId="2" fillId="3" borderId="9" xfId="0" applyFont="1" applyFill="1" applyBorder="1" applyAlignment="1">
      <alignment horizontal="center" wrapText="1"/>
    </xf>
    <xf numFmtId="164" fontId="0" fillId="14" borderId="9" xfId="0" applyNumberFormat="1" applyFill="1" applyBorder="1" applyAlignment="1">
      <alignment horizontal="center"/>
    </xf>
    <xf numFmtId="0" fontId="31" fillId="13" borderId="18" xfId="0" applyFont="1" applyFill="1" applyBorder="1" applyAlignment="1">
      <alignment horizontal="left" wrapText="1"/>
    </xf>
    <xf numFmtId="0" fontId="31" fillId="13" borderId="2" xfId="0" applyFont="1" applyFill="1" applyBorder="1" applyAlignment="1">
      <alignment horizontal="left" wrapText="1"/>
    </xf>
    <xf numFmtId="0" fontId="31" fillId="13" borderId="7" xfId="0" applyFont="1" applyFill="1" applyBorder="1" applyAlignment="1">
      <alignment horizontal="left" wrapText="1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14" borderId="8" xfId="0" applyNumberFormat="1" applyFill="1" applyBorder="1" applyAlignment="1">
      <alignment horizontal="center"/>
    </xf>
    <xf numFmtId="164" fontId="0" fillId="14" borderId="2" xfId="0" applyNumberFormat="1" applyFill="1" applyBorder="1" applyAlignment="1">
      <alignment horizontal="center"/>
    </xf>
    <xf numFmtId="164" fontId="0" fillId="14" borderId="7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0" fillId="4" borderId="9" xfId="0" applyFont="1" applyFill="1" applyBorder="1" applyAlignment="1" applyProtection="1">
      <alignment horizontal="center"/>
    </xf>
  </cellXfs>
  <cellStyles count="10">
    <cellStyle name="Comma" xfId="1" builtinId="3"/>
    <cellStyle name="Comma 3 2" xfId="4" xr:uid="{00000000-0005-0000-0000-000001000000}"/>
    <cellStyle name="Currency 3" xfId="3" xr:uid="{00000000-0005-0000-0000-000002000000}"/>
    <cellStyle name="Good" xfId="6" builtinId="26"/>
    <cellStyle name="Hyperlink" xfId="8" builtinId="8"/>
    <cellStyle name="Neutral" xfId="7" builtinId="28"/>
    <cellStyle name="Normal" xfId="0" builtinId="0"/>
    <cellStyle name="Normal 2" xfId="5" xr:uid="{00000000-0005-0000-0000-000007000000}"/>
    <cellStyle name="Normal 3" xfId="9" xr:uid="{E1C31DDC-D387-4412-8EC1-6B3E63496DC0}"/>
    <cellStyle name="Percent" xfId="2" builtinId="5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10"/>
  <sheetViews>
    <sheetView showGridLines="0" workbookViewId="0">
      <selection activeCell="B12" sqref="B12"/>
    </sheetView>
  </sheetViews>
  <sheetFormatPr defaultRowHeight="14.5" x14ac:dyDescent="0.35"/>
  <cols>
    <col min="2" max="2" width="57.90625" customWidth="1"/>
    <col min="3" max="3" width="91.54296875" customWidth="1"/>
  </cols>
  <sheetData>
    <row r="1" spans="2:3" ht="36" customHeight="1" x14ac:dyDescent="0.35"/>
    <row r="2" spans="2:3" ht="21" x14ac:dyDescent="0.5">
      <c r="B2" s="243" t="s">
        <v>0</v>
      </c>
      <c r="C2" s="243"/>
    </row>
    <row r="3" spans="2:3" ht="21" x14ac:dyDescent="0.5">
      <c r="B3" s="71" t="s">
        <v>1</v>
      </c>
      <c r="C3" s="194"/>
    </row>
    <row r="4" spans="2:3" ht="21" x14ac:dyDescent="0.35">
      <c r="B4" s="72" t="s">
        <v>2</v>
      </c>
      <c r="C4" s="147"/>
    </row>
    <row r="5" spans="2:3" ht="21" x14ac:dyDescent="0.5">
      <c r="B5" s="71" t="s">
        <v>3</v>
      </c>
      <c r="C5" s="182"/>
    </row>
    <row r="6" spans="2:3" ht="21" x14ac:dyDescent="0.5">
      <c r="B6" s="71" t="s">
        <v>4</v>
      </c>
      <c r="C6" s="183"/>
    </row>
    <row r="7" spans="2:3" ht="21" x14ac:dyDescent="0.5">
      <c r="B7" s="71" t="s">
        <v>5</v>
      </c>
      <c r="C7" s="184"/>
    </row>
    <row r="8" spans="2:3" ht="21" x14ac:dyDescent="0.5">
      <c r="B8" s="71" t="s">
        <v>6</v>
      </c>
      <c r="C8" s="194"/>
    </row>
    <row r="9" spans="2:3" ht="21" x14ac:dyDescent="0.5">
      <c r="B9" s="71" t="s">
        <v>95</v>
      </c>
      <c r="C9" s="195"/>
    </row>
    <row r="10" spans="2:3" ht="21" x14ac:dyDescent="0.5">
      <c r="B10" s="71" t="s">
        <v>7</v>
      </c>
      <c r="C10" s="195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227"/>
  <sheetViews>
    <sheetView showGridLines="0" topLeftCell="A4" zoomScale="80" zoomScaleNormal="80" workbookViewId="0">
      <selection activeCell="R98" sqref="R98"/>
    </sheetView>
  </sheetViews>
  <sheetFormatPr defaultColWidth="9.08984375" defaultRowHeight="13" x14ac:dyDescent="0.3"/>
  <cols>
    <col min="1" max="1" width="0.6328125" style="44" customWidth="1"/>
    <col min="2" max="2" width="26.08984375" style="44" bestFit="1" customWidth="1"/>
    <col min="3" max="3" width="0.6328125" style="44" customWidth="1"/>
    <col min="4" max="6" width="15.6328125" style="44" customWidth="1"/>
    <col min="7" max="7" width="0.6328125" style="44" customWidth="1"/>
    <col min="8" max="10" width="15.6328125" style="44" customWidth="1"/>
    <col min="11" max="11" width="0.6328125" style="44" customWidth="1"/>
    <col min="12" max="14" width="15.6328125" style="44" customWidth="1"/>
    <col min="15" max="15" width="0.6328125" style="44" customWidth="1"/>
    <col min="16" max="18" width="15.6328125" style="44" customWidth="1"/>
    <col min="19" max="19" width="0.6328125" style="44" customWidth="1"/>
    <col min="20" max="22" width="15.6328125" style="44" customWidth="1"/>
    <col min="23" max="23" width="0.54296875" style="96" customWidth="1"/>
    <col min="24" max="26" width="15.6328125" style="44" customWidth="1"/>
    <col min="27" max="27" width="0.54296875" style="44" customWidth="1"/>
    <col min="28" max="28" width="17" style="44" customWidth="1"/>
    <col min="29" max="31" width="9.08984375" style="44"/>
    <col min="32" max="32" width="17" style="44" customWidth="1"/>
    <col min="33" max="16384" width="9.08984375" style="44"/>
  </cols>
  <sheetData>
    <row r="1" spans="1:32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32" x14ac:dyDescent="0.3">
      <c r="A2" s="20"/>
      <c r="B2" s="21"/>
      <c r="C2" s="22"/>
      <c r="D2" s="21"/>
      <c r="E2" s="21"/>
      <c r="F2" s="21"/>
      <c r="G2" s="22"/>
      <c r="H2" s="21"/>
      <c r="I2" s="21"/>
      <c r="J2" s="21"/>
      <c r="K2" s="22"/>
      <c r="L2" s="21"/>
      <c r="M2" s="21"/>
      <c r="N2" s="21"/>
      <c r="O2" s="22"/>
      <c r="P2" s="21"/>
      <c r="Q2" s="21"/>
      <c r="R2" s="21"/>
      <c r="S2" s="22"/>
      <c r="T2" s="22"/>
      <c r="U2" s="22"/>
      <c r="V2" s="22"/>
      <c r="W2" s="22"/>
      <c r="X2" s="22"/>
      <c r="Y2" s="22"/>
      <c r="Z2" s="23"/>
      <c r="AA2" s="97"/>
      <c r="AB2" s="22"/>
      <c r="AC2" s="22"/>
      <c r="AD2" s="23"/>
      <c r="AF2" s="22"/>
    </row>
    <row r="3" spans="1:32" x14ac:dyDescent="0.3">
      <c r="A3" s="24"/>
      <c r="B3" s="25"/>
      <c r="C3" s="26"/>
      <c r="D3" s="252" t="s">
        <v>8</v>
      </c>
      <c r="E3" s="253"/>
      <c r="F3" s="254"/>
      <c r="G3" s="26"/>
      <c r="H3" s="252" t="s">
        <v>9</v>
      </c>
      <c r="I3" s="253"/>
      <c r="J3" s="254"/>
      <c r="K3" s="26"/>
      <c r="L3" s="252" t="s">
        <v>10</v>
      </c>
      <c r="M3" s="253"/>
      <c r="N3" s="254"/>
      <c r="O3" s="26"/>
      <c r="P3" s="252" t="s">
        <v>11</v>
      </c>
      <c r="Q3" s="253"/>
      <c r="R3" s="254"/>
      <c r="S3" s="26"/>
      <c r="T3" s="252" t="s">
        <v>122</v>
      </c>
      <c r="U3" s="253"/>
      <c r="V3" s="254"/>
      <c r="W3" s="26"/>
      <c r="X3" s="82" t="s">
        <v>12</v>
      </c>
      <c r="Y3" s="83"/>
      <c r="Z3" s="82"/>
      <c r="AA3" s="97"/>
      <c r="AB3" s="82" t="s">
        <v>13</v>
      </c>
      <c r="AC3" s="83"/>
      <c r="AD3" s="82"/>
      <c r="AF3" s="82" t="s">
        <v>130</v>
      </c>
    </row>
    <row r="4" spans="1:32" ht="39" x14ac:dyDescent="0.3">
      <c r="A4" s="45"/>
      <c r="B4" s="27" t="s">
        <v>14</v>
      </c>
      <c r="C4" s="46"/>
      <c r="D4" s="148" t="s">
        <v>15</v>
      </c>
      <c r="E4" s="148" t="s">
        <v>16</v>
      </c>
      <c r="F4" s="149" t="s">
        <v>17</v>
      </c>
      <c r="G4" s="46"/>
      <c r="H4" s="148" t="s">
        <v>15</v>
      </c>
      <c r="I4" s="148" t="s">
        <v>16</v>
      </c>
      <c r="J4" s="149" t="s">
        <v>17</v>
      </c>
      <c r="K4" s="46"/>
      <c r="L4" s="148" t="s">
        <v>15</v>
      </c>
      <c r="M4" s="148" t="s">
        <v>16</v>
      </c>
      <c r="N4" s="149" t="s">
        <v>17</v>
      </c>
      <c r="O4" s="46"/>
      <c r="P4" s="148" t="s">
        <v>15</v>
      </c>
      <c r="Q4" s="148" t="s">
        <v>16</v>
      </c>
      <c r="R4" s="149" t="s">
        <v>17</v>
      </c>
      <c r="S4" s="46"/>
      <c r="T4" s="148" t="s">
        <v>15</v>
      </c>
      <c r="U4" s="148" t="s">
        <v>16</v>
      </c>
      <c r="V4" s="149" t="s">
        <v>17</v>
      </c>
      <c r="W4" s="46"/>
      <c r="X4" s="49" t="s">
        <v>15</v>
      </c>
      <c r="Y4" s="49" t="s">
        <v>16</v>
      </c>
      <c r="Z4" s="50" t="s">
        <v>18</v>
      </c>
      <c r="AA4" s="97"/>
      <c r="AB4" s="49" t="s">
        <v>15</v>
      </c>
      <c r="AC4" s="49" t="s">
        <v>16</v>
      </c>
      <c r="AD4" s="92" t="s">
        <v>18</v>
      </c>
      <c r="AF4" s="49" t="s">
        <v>110</v>
      </c>
    </row>
    <row r="5" spans="1:32" x14ac:dyDescent="0.3">
      <c r="A5" s="28"/>
      <c r="B5" s="29" t="s">
        <v>19</v>
      </c>
      <c r="C5" s="30"/>
      <c r="D5" s="150">
        <f>T23</f>
        <v>0</v>
      </c>
      <c r="E5" s="150">
        <f t="shared" ref="E5:F10" ca="1" si="0">U23</f>
        <v>0</v>
      </c>
      <c r="F5" s="150">
        <f t="shared" ca="1" si="0"/>
        <v>0</v>
      </c>
      <c r="G5" s="30"/>
      <c r="H5" s="150">
        <f>T42</f>
        <v>0</v>
      </c>
      <c r="I5" s="150">
        <f t="shared" ref="I5:J5" ca="1" si="1">U42</f>
        <v>0</v>
      </c>
      <c r="J5" s="150">
        <f t="shared" ca="1" si="1"/>
        <v>0</v>
      </c>
      <c r="K5" s="30"/>
      <c r="L5" s="150">
        <f>T61</f>
        <v>0</v>
      </c>
      <c r="M5" s="150">
        <f t="shared" ref="M5:N10" ca="1" si="2">U61</f>
        <v>0</v>
      </c>
      <c r="N5" s="150">
        <f t="shared" ca="1" si="2"/>
        <v>0</v>
      </c>
      <c r="O5" s="30"/>
      <c r="P5" s="150">
        <f>T80</f>
        <v>0</v>
      </c>
      <c r="Q5" s="150">
        <f t="shared" ref="Q5:R10" ca="1" si="3">U80</f>
        <v>0</v>
      </c>
      <c r="R5" s="150">
        <f t="shared" ca="1" si="3"/>
        <v>0</v>
      </c>
      <c r="S5" s="30"/>
      <c r="T5" s="150">
        <f>T99</f>
        <v>0</v>
      </c>
      <c r="U5" s="150">
        <f ca="1">U99</f>
        <v>0</v>
      </c>
      <c r="V5" s="150">
        <f ca="1">V99</f>
        <v>0</v>
      </c>
      <c r="W5" s="30"/>
      <c r="X5" s="51">
        <f t="shared" ref="X5:Y10" si="4">D5+H5+L5+P5</f>
        <v>0</v>
      </c>
      <c r="Y5" s="51">
        <f t="shared" ca="1" si="4"/>
        <v>0</v>
      </c>
      <c r="Z5" s="51">
        <f ca="1">X5-Y5</f>
        <v>0</v>
      </c>
      <c r="AA5" s="97"/>
      <c r="AB5" s="93">
        <f t="shared" ref="AB5:AD10" si="5">X23+X42+X61+X80</f>
        <v>0</v>
      </c>
      <c r="AC5" s="94">
        <f t="shared" ca="1" si="5"/>
        <v>0</v>
      </c>
      <c r="AD5" s="95">
        <f t="shared" ca="1" si="5"/>
        <v>0</v>
      </c>
      <c r="AF5" s="172" t="str">
        <f ca="1">IFERROR((AC5-Y5)/AC5,"")</f>
        <v/>
      </c>
    </row>
    <row r="6" spans="1:32" x14ac:dyDescent="0.3">
      <c r="A6" s="28"/>
      <c r="B6" s="29" t="s">
        <v>20</v>
      </c>
      <c r="C6" s="30"/>
      <c r="D6" s="150">
        <f t="shared" ref="D6:D9" si="6">T24</f>
        <v>0</v>
      </c>
      <c r="E6" s="150">
        <f t="shared" ca="1" si="0"/>
        <v>0</v>
      </c>
      <c r="F6" s="150">
        <f t="shared" ca="1" si="0"/>
        <v>0</v>
      </c>
      <c r="G6" s="30"/>
      <c r="H6" s="150">
        <f t="shared" ref="H6:H10" si="7">T43</f>
        <v>0</v>
      </c>
      <c r="I6" s="150">
        <f t="shared" ref="I6:I10" ca="1" si="8">U43</f>
        <v>0</v>
      </c>
      <c r="J6" s="150">
        <f t="shared" ref="J6:J10" ca="1" si="9">V43</f>
        <v>0</v>
      </c>
      <c r="K6" s="30"/>
      <c r="L6" s="150">
        <f t="shared" ref="L6:L10" si="10">T62</f>
        <v>0</v>
      </c>
      <c r="M6" s="150">
        <f t="shared" ca="1" si="2"/>
        <v>0</v>
      </c>
      <c r="N6" s="150">
        <f t="shared" ca="1" si="2"/>
        <v>0</v>
      </c>
      <c r="O6" s="30"/>
      <c r="P6" s="150">
        <f t="shared" ref="P6:P10" si="11">T81</f>
        <v>0</v>
      </c>
      <c r="Q6" s="150">
        <f t="shared" ca="1" si="3"/>
        <v>0</v>
      </c>
      <c r="R6" s="150">
        <f t="shared" ca="1" si="3"/>
        <v>0</v>
      </c>
      <c r="S6" s="30"/>
      <c r="T6" s="150">
        <f t="shared" ref="T6:U10" si="12">T100</f>
        <v>0</v>
      </c>
      <c r="U6" s="150">
        <f t="shared" ca="1" si="12"/>
        <v>0</v>
      </c>
      <c r="V6" s="150">
        <f t="shared" ref="V6" ca="1" si="13">V100</f>
        <v>0</v>
      </c>
      <c r="W6" s="30"/>
      <c r="X6" s="51">
        <f t="shared" si="4"/>
        <v>0</v>
      </c>
      <c r="Y6" s="51">
        <f t="shared" ca="1" si="4"/>
        <v>0</v>
      </c>
      <c r="Z6" s="51">
        <f t="shared" ref="Z6:Z9" ca="1" si="14">X6-Y6</f>
        <v>0</v>
      </c>
      <c r="AA6" s="97"/>
      <c r="AB6" s="93">
        <f t="shared" si="5"/>
        <v>0</v>
      </c>
      <c r="AC6" s="94">
        <f t="shared" ca="1" si="5"/>
        <v>0</v>
      </c>
      <c r="AD6" s="95">
        <f t="shared" ca="1" si="5"/>
        <v>0</v>
      </c>
      <c r="AF6" s="172" t="str">
        <f t="shared" ref="AF6:AF9" ca="1" si="15">IFERROR((AC6-Y6)/AC6,"")</f>
        <v/>
      </c>
    </row>
    <row r="7" spans="1:32" x14ac:dyDescent="0.3">
      <c r="A7" s="28"/>
      <c r="B7" s="29" t="s">
        <v>21</v>
      </c>
      <c r="C7" s="30"/>
      <c r="D7" s="150">
        <f t="shared" si="6"/>
        <v>0</v>
      </c>
      <c r="E7" s="150">
        <f t="shared" ca="1" si="0"/>
        <v>0</v>
      </c>
      <c r="F7" s="150">
        <f t="shared" ca="1" si="0"/>
        <v>0</v>
      </c>
      <c r="G7" s="30"/>
      <c r="H7" s="150">
        <f t="shared" si="7"/>
        <v>0</v>
      </c>
      <c r="I7" s="150">
        <f t="shared" ca="1" si="8"/>
        <v>0</v>
      </c>
      <c r="J7" s="150">
        <f t="shared" ca="1" si="9"/>
        <v>0</v>
      </c>
      <c r="K7" s="30"/>
      <c r="L7" s="150">
        <f t="shared" si="10"/>
        <v>0</v>
      </c>
      <c r="M7" s="150">
        <f t="shared" ca="1" si="2"/>
        <v>0</v>
      </c>
      <c r="N7" s="150">
        <f t="shared" ca="1" si="2"/>
        <v>0</v>
      </c>
      <c r="O7" s="30"/>
      <c r="P7" s="150">
        <f t="shared" si="11"/>
        <v>0</v>
      </c>
      <c r="Q7" s="150">
        <f t="shared" ca="1" si="3"/>
        <v>0</v>
      </c>
      <c r="R7" s="150">
        <f t="shared" ca="1" si="3"/>
        <v>0</v>
      </c>
      <c r="S7" s="30"/>
      <c r="T7" s="150">
        <f t="shared" si="12"/>
        <v>0</v>
      </c>
      <c r="U7" s="150">
        <f t="shared" ca="1" si="12"/>
        <v>0</v>
      </c>
      <c r="V7" s="150">
        <f t="shared" ref="V7" ca="1" si="16">V101</f>
        <v>0</v>
      </c>
      <c r="W7" s="30"/>
      <c r="X7" s="51">
        <f t="shared" si="4"/>
        <v>0</v>
      </c>
      <c r="Y7" s="51">
        <f t="shared" ca="1" si="4"/>
        <v>0</v>
      </c>
      <c r="Z7" s="51">
        <f t="shared" ca="1" si="14"/>
        <v>0</v>
      </c>
      <c r="AA7" s="97"/>
      <c r="AB7" s="93">
        <f t="shared" si="5"/>
        <v>0</v>
      </c>
      <c r="AC7" s="94">
        <f t="shared" ca="1" si="5"/>
        <v>0</v>
      </c>
      <c r="AD7" s="95">
        <f t="shared" ca="1" si="5"/>
        <v>0</v>
      </c>
      <c r="AF7" s="172" t="str">
        <f t="shared" ca="1" si="15"/>
        <v/>
      </c>
    </row>
    <row r="8" spans="1:32" x14ac:dyDescent="0.3">
      <c r="A8" s="28"/>
      <c r="B8" s="29" t="s">
        <v>22</v>
      </c>
      <c r="C8" s="30"/>
      <c r="D8" s="150">
        <f t="shared" si="6"/>
        <v>0</v>
      </c>
      <c r="E8" s="150">
        <f ca="1">U26</f>
        <v>0</v>
      </c>
      <c r="F8" s="150">
        <f t="shared" ca="1" si="0"/>
        <v>0</v>
      </c>
      <c r="G8" s="30"/>
      <c r="H8" s="150">
        <f t="shared" si="7"/>
        <v>0</v>
      </c>
      <c r="I8" s="150">
        <f t="shared" ca="1" si="8"/>
        <v>0</v>
      </c>
      <c r="J8" s="150">
        <f t="shared" ca="1" si="9"/>
        <v>0</v>
      </c>
      <c r="K8" s="30"/>
      <c r="L8" s="150">
        <f t="shared" si="10"/>
        <v>0</v>
      </c>
      <c r="M8" s="150">
        <f t="shared" ca="1" si="2"/>
        <v>0</v>
      </c>
      <c r="N8" s="150">
        <f t="shared" ca="1" si="2"/>
        <v>0</v>
      </c>
      <c r="O8" s="30"/>
      <c r="P8" s="150">
        <f t="shared" si="11"/>
        <v>0</v>
      </c>
      <c r="Q8" s="150">
        <f t="shared" ca="1" si="3"/>
        <v>0</v>
      </c>
      <c r="R8" s="150">
        <f t="shared" ca="1" si="3"/>
        <v>0</v>
      </c>
      <c r="S8" s="30"/>
      <c r="T8" s="150">
        <f t="shared" si="12"/>
        <v>0</v>
      </c>
      <c r="U8" s="150">
        <f t="shared" ca="1" si="12"/>
        <v>0</v>
      </c>
      <c r="V8" s="150">
        <f t="shared" ref="V8" ca="1" si="17">V102</f>
        <v>0</v>
      </c>
      <c r="W8" s="30"/>
      <c r="X8" s="51">
        <f t="shared" si="4"/>
        <v>0</v>
      </c>
      <c r="Y8" s="51">
        <f t="shared" ca="1" si="4"/>
        <v>0</v>
      </c>
      <c r="Z8" s="51">
        <f t="shared" ca="1" si="14"/>
        <v>0</v>
      </c>
      <c r="AA8" s="97"/>
      <c r="AB8" s="93">
        <f t="shared" si="5"/>
        <v>0</v>
      </c>
      <c r="AC8" s="94">
        <f t="shared" ca="1" si="5"/>
        <v>0</v>
      </c>
      <c r="AD8" s="95">
        <f t="shared" ca="1" si="5"/>
        <v>0</v>
      </c>
      <c r="AF8" s="172" t="str">
        <f t="shared" ca="1" si="15"/>
        <v/>
      </c>
    </row>
    <row r="9" spans="1:32" x14ac:dyDescent="0.3">
      <c r="A9" s="28"/>
      <c r="B9" s="29" t="s">
        <v>23</v>
      </c>
      <c r="C9" s="30"/>
      <c r="D9" s="150">
        <f t="shared" si="6"/>
        <v>0</v>
      </c>
      <c r="E9" s="150">
        <f t="shared" ca="1" si="0"/>
        <v>0</v>
      </c>
      <c r="F9" s="150">
        <f t="shared" ca="1" si="0"/>
        <v>0</v>
      </c>
      <c r="G9" s="30"/>
      <c r="H9" s="150">
        <f t="shared" si="7"/>
        <v>0</v>
      </c>
      <c r="I9" s="150">
        <f t="shared" ca="1" si="8"/>
        <v>0</v>
      </c>
      <c r="J9" s="150">
        <f t="shared" ca="1" si="9"/>
        <v>0</v>
      </c>
      <c r="K9" s="30"/>
      <c r="L9" s="150">
        <f t="shared" si="10"/>
        <v>0</v>
      </c>
      <c r="M9" s="150">
        <f t="shared" ca="1" si="2"/>
        <v>0</v>
      </c>
      <c r="N9" s="150">
        <f t="shared" ca="1" si="2"/>
        <v>0</v>
      </c>
      <c r="O9" s="30"/>
      <c r="P9" s="150">
        <f t="shared" si="11"/>
        <v>0</v>
      </c>
      <c r="Q9" s="150">
        <f t="shared" ca="1" si="3"/>
        <v>0</v>
      </c>
      <c r="R9" s="150">
        <f t="shared" ca="1" si="3"/>
        <v>0</v>
      </c>
      <c r="S9" s="30"/>
      <c r="T9" s="150">
        <f t="shared" si="12"/>
        <v>0</v>
      </c>
      <c r="U9" s="150">
        <f t="shared" ca="1" si="12"/>
        <v>0</v>
      </c>
      <c r="V9" s="150">
        <f t="shared" ref="V9" ca="1" si="18">V103</f>
        <v>0</v>
      </c>
      <c r="W9" s="30"/>
      <c r="X9" s="51">
        <f t="shared" si="4"/>
        <v>0</v>
      </c>
      <c r="Y9" s="51">
        <f t="shared" ca="1" si="4"/>
        <v>0</v>
      </c>
      <c r="Z9" s="51">
        <f t="shared" ca="1" si="14"/>
        <v>0</v>
      </c>
      <c r="AA9" s="97"/>
      <c r="AB9" s="93">
        <f t="shared" si="5"/>
        <v>0</v>
      </c>
      <c r="AC9" s="94">
        <f t="shared" ca="1" si="5"/>
        <v>0</v>
      </c>
      <c r="AD9" s="95">
        <f t="shared" ca="1" si="5"/>
        <v>0</v>
      </c>
      <c r="AF9" s="172" t="str">
        <f t="shared" ca="1" si="15"/>
        <v/>
      </c>
    </row>
    <row r="10" spans="1:32" x14ac:dyDescent="0.3">
      <c r="A10" s="28"/>
      <c r="B10" s="33" t="s">
        <v>24</v>
      </c>
      <c r="C10" s="30"/>
      <c r="D10" s="151">
        <f>T28</f>
        <v>0</v>
      </c>
      <c r="E10" s="152">
        <f ca="1">U28</f>
        <v>0</v>
      </c>
      <c r="F10" s="153">
        <f t="shared" ca="1" si="0"/>
        <v>0</v>
      </c>
      <c r="G10" s="99"/>
      <c r="H10" s="151">
        <f t="shared" si="7"/>
        <v>0</v>
      </c>
      <c r="I10" s="152">
        <f t="shared" ca="1" si="8"/>
        <v>0</v>
      </c>
      <c r="J10" s="153">
        <f t="shared" ca="1" si="9"/>
        <v>0</v>
      </c>
      <c r="K10" s="99"/>
      <c r="L10" s="151">
        <f t="shared" si="10"/>
        <v>0</v>
      </c>
      <c r="M10" s="152">
        <f t="shared" ca="1" si="2"/>
        <v>0</v>
      </c>
      <c r="N10" s="153">
        <f t="shared" ca="1" si="2"/>
        <v>0</v>
      </c>
      <c r="O10" s="99"/>
      <c r="P10" s="151">
        <f t="shared" si="11"/>
        <v>0</v>
      </c>
      <c r="Q10" s="152">
        <f t="shared" ca="1" si="3"/>
        <v>0</v>
      </c>
      <c r="R10" s="153">
        <f t="shared" ca="1" si="3"/>
        <v>0</v>
      </c>
      <c r="S10" s="99"/>
      <c r="T10" s="151">
        <f t="shared" si="12"/>
        <v>0</v>
      </c>
      <c r="U10" s="152">
        <f t="shared" ca="1" si="12"/>
        <v>0</v>
      </c>
      <c r="V10" s="152">
        <f t="shared" ref="V10" ca="1" si="19">V104</f>
        <v>0</v>
      </c>
      <c r="W10" s="99"/>
      <c r="X10" s="100">
        <f t="shared" si="4"/>
        <v>0</v>
      </c>
      <c r="Y10" s="101">
        <f t="shared" ca="1" si="4"/>
        <v>0</v>
      </c>
      <c r="Z10" s="102">
        <f ca="1">X10-Y10</f>
        <v>0</v>
      </c>
      <c r="AA10" s="103"/>
      <c r="AB10" s="100">
        <f t="shared" si="5"/>
        <v>0</v>
      </c>
      <c r="AC10" s="101">
        <f t="shared" ca="1" si="5"/>
        <v>0</v>
      </c>
      <c r="AD10" s="102">
        <f t="shared" ca="1" si="5"/>
        <v>0</v>
      </c>
      <c r="AF10" s="173" t="str">
        <f ca="1">IFERROR((AC10-Y10)/AC10,"")</f>
        <v/>
      </c>
    </row>
    <row r="11" spans="1:32" x14ac:dyDescent="0.3">
      <c r="A11" s="28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5"/>
      <c r="AA11" s="98"/>
      <c r="AB11" s="84"/>
      <c r="AC11" s="85"/>
      <c r="AD11" s="23"/>
      <c r="AF11" s="84"/>
    </row>
    <row r="12" spans="1:32" x14ac:dyDescent="0.3">
      <c r="A12" s="28"/>
      <c r="B12" s="107" t="s">
        <v>15</v>
      </c>
      <c r="C12" s="38"/>
      <c r="D12" s="247">
        <f>D10</f>
        <v>0</v>
      </c>
      <c r="E12" s="258"/>
      <c r="F12" s="248"/>
      <c r="G12" s="38"/>
      <c r="H12" s="247">
        <f>H10</f>
        <v>0</v>
      </c>
      <c r="I12" s="258"/>
      <c r="J12" s="248"/>
      <c r="K12" s="38"/>
      <c r="L12" s="247">
        <f>L10</f>
        <v>0</v>
      </c>
      <c r="M12" s="258"/>
      <c r="N12" s="248"/>
      <c r="O12" s="38"/>
      <c r="P12" s="247">
        <f>P10</f>
        <v>0</v>
      </c>
      <c r="Q12" s="258"/>
      <c r="R12" s="248"/>
      <c r="S12" s="38"/>
      <c r="T12" s="247">
        <f>T10</f>
        <v>0</v>
      </c>
      <c r="U12" s="258"/>
      <c r="V12" s="248"/>
      <c r="W12" s="38"/>
      <c r="X12" s="256">
        <f>SUM(D12:R12)</f>
        <v>0</v>
      </c>
      <c r="Y12" s="257"/>
      <c r="Z12" s="35"/>
      <c r="AA12" s="98"/>
      <c r="AB12" s="86"/>
      <c r="AC12" s="36"/>
      <c r="AD12" s="77"/>
      <c r="AF12" s="86"/>
    </row>
    <row r="13" spans="1:32" ht="6" customHeight="1" x14ac:dyDescent="0.3">
      <c r="A13" s="28"/>
      <c r="B13" s="109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5"/>
      <c r="AA13" s="98"/>
      <c r="AB13" s="86"/>
      <c r="AC13" s="36"/>
      <c r="AD13" s="77"/>
      <c r="AF13" s="86"/>
    </row>
    <row r="14" spans="1:32" x14ac:dyDescent="0.3">
      <c r="A14" s="37"/>
      <c r="B14" s="107" t="s">
        <v>25</v>
      </c>
      <c r="C14" s="38"/>
      <c r="D14" s="247">
        <f ca="1">E10</f>
        <v>0</v>
      </c>
      <c r="E14" s="258"/>
      <c r="F14" s="248"/>
      <c r="G14" s="38"/>
      <c r="H14" s="247">
        <f ca="1">I10</f>
        <v>0</v>
      </c>
      <c r="I14" s="258"/>
      <c r="J14" s="248"/>
      <c r="K14" s="38"/>
      <c r="L14" s="247">
        <f ca="1">M10</f>
        <v>0</v>
      </c>
      <c r="M14" s="258"/>
      <c r="N14" s="248"/>
      <c r="O14" s="38"/>
      <c r="P14" s="247">
        <f ca="1">Q10</f>
        <v>0</v>
      </c>
      <c r="Q14" s="258"/>
      <c r="R14" s="248"/>
      <c r="S14" s="38"/>
      <c r="T14" s="247">
        <f ca="1">U10</f>
        <v>0</v>
      </c>
      <c r="U14" s="258"/>
      <c r="V14" s="248"/>
      <c r="W14" s="38"/>
      <c r="X14" s="256">
        <f ca="1">SUM(D14:R14)</f>
        <v>0</v>
      </c>
      <c r="Y14" s="257"/>
      <c r="Z14" s="39"/>
      <c r="AA14" s="98"/>
      <c r="AB14" s="37"/>
      <c r="AC14" s="68"/>
      <c r="AD14" s="87"/>
      <c r="AF14" s="37"/>
    </row>
    <row r="15" spans="1:32" ht="6" customHeight="1" x14ac:dyDescent="0.3">
      <c r="A15" s="40"/>
      <c r="B15" s="11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98"/>
      <c r="AB15" s="40"/>
      <c r="AC15" s="41"/>
      <c r="AD15" s="88"/>
      <c r="AF15" s="40"/>
    </row>
    <row r="16" spans="1:32" x14ac:dyDescent="0.3">
      <c r="A16" s="40"/>
      <c r="B16" s="108" t="s">
        <v>26</v>
      </c>
      <c r="C16" s="39"/>
      <c r="D16" s="247">
        <f ca="1">T34</f>
        <v>0</v>
      </c>
      <c r="E16" s="258"/>
      <c r="F16" s="248"/>
      <c r="G16" s="38"/>
      <c r="H16" s="247">
        <f ca="1">T53</f>
        <v>0</v>
      </c>
      <c r="I16" s="258"/>
      <c r="J16" s="248"/>
      <c r="K16" s="38"/>
      <c r="L16" s="247">
        <f ca="1">T72</f>
        <v>0</v>
      </c>
      <c r="M16" s="258"/>
      <c r="N16" s="248"/>
      <c r="O16" s="38"/>
      <c r="P16" s="247">
        <f ca="1">T91</f>
        <v>0</v>
      </c>
      <c r="Q16" s="258"/>
      <c r="R16" s="248"/>
      <c r="S16" s="38"/>
      <c r="T16" s="247">
        <f>X91</f>
        <v>0</v>
      </c>
      <c r="U16" s="258"/>
      <c r="V16" s="248"/>
      <c r="W16" s="38"/>
      <c r="X16" s="256">
        <f ca="1">SUM(D16:R16)</f>
        <v>0</v>
      </c>
      <c r="Y16" s="257"/>
      <c r="Z16" s="38"/>
      <c r="AA16" s="98"/>
      <c r="AB16" s="89"/>
      <c r="AC16" s="78"/>
      <c r="AD16" s="90"/>
      <c r="AF16" s="89"/>
    </row>
    <row r="17" spans="1:32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98"/>
      <c r="AB17" s="42"/>
      <c r="AC17" s="43"/>
      <c r="AD17" s="91"/>
      <c r="AF17" s="42"/>
    </row>
    <row r="18" spans="1:32" x14ac:dyDescent="0.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32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32" x14ac:dyDescent="0.3">
      <c r="A20" s="20"/>
      <c r="B20" s="21"/>
      <c r="C20" s="22"/>
      <c r="D20" s="21"/>
      <c r="E20" s="21"/>
      <c r="F20" s="21"/>
      <c r="G20" s="22"/>
      <c r="H20" s="21"/>
      <c r="I20" s="21"/>
      <c r="J20" s="21"/>
      <c r="K20" s="22"/>
      <c r="L20" s="21"/>
      <c r="M20" s="21"/>
      <c r="N20" s="21"/>
      <c r="O20" s="22"/>
      <c r="P20" s="21"/>
      <c r="Q20" s="21"/>
      <c r="R20" s="21"/>
      <c r="S20" s="22"/>
      <c r="T20" s="21"/>
      <c r="U20" s="21"/>
      <c r="V20" s="74"/>
      <c r="W20" s="97"/>
      <c r="X20" s="21"/>
      <c r="Y20" s="21"/>
      <c r="Z20" s="74"/>
      <c r="AB20" s="177"/>
    </row>
    <row r="21" spans="1:32" x14ac:dyDescent="0.3">
      <c r="A21" s="24"/>
      <c r="B21" s="104" t="s">
        <v>8</v>
      </c>
      <c r="C21" s="26"/>
      <c r="D21" s="249" t="s">
        <v>27</v>
      </c>
      <c r="E21" s="250"/>
      <c r="F21" s="251"/>
      <c r="G21" s="111"/>
      <c r="H21" s="249" t="s">
        <v>28</v>
      </c>
      <c r="I21" s="250"/>
      <c r="J21" s="251"/>
      <c r="K21" s="111"/>
      <c r="L21" s="249" t="s">
        <v>29</v>
      </c>
      <c r="M21" s="250"/>
      <c r="N21" s="251"/>
      <c r="O21" s="111"/>
      <c r="P21" s="249" t="s">
        <v>30</v>
      </c>
      <c r="Q21" s="250"/>
      <c r="R21" s="251"/>
      <c r="S21" s="26"/>
      <c r="T21" s="252" t="s">
        <v>12</v>
      </c>
      <c r="U21" s="253"/>
      <c r="V21" s="254"/>
      <c r="W21" s="112"/>
      <c r="X21" s="252" t="s">
        <v>13</v>
      </c>
      <c r="Y21" s="253"/>
      <c r="Z21" s="254"/>
      <c r="AB21" s="174" t="s">
        <v>130</v>
      </c>
    </row>
    <row r="22" spans="1:32" ht="38.25" customHeight="1" x14ac:dyDescent="0.3">
      <c r="A22" s="45"/>
      <c r="B22" s="27" t="s">
        <v>14</v>
      </c>
      <c r="C22" s="46"/>
      <c r="D22" s="47" t="s">
        <v>31</v>
      </c>
      <c r="E22" s="27" t="s">
        <v>16</v>
      </c>
      <c r="F22" s="48" t="s">
        <v>17</v>
      </c>
      <c r="G22" s="46"/>
      <c r="H22" s="47" t="s">
        <v>31</v>
      </c>
      <c r="I22" s="27" t="s">
        <v>16</v>
      </c>
      <c r="J22" s="48" t="s">
        <v>17</v>
      </c>
      <c r="K22" s="46"/>
      <c r="L22" s="47" t="s">
        <v>31</v>
      </c>
      <c r="M22" s="27" t="s">
        <v>16</v>
      </c>
      <c r="N22" s="48" t="s">
        <v>17</v>
      </c>
      <c r="O22" s="46"/>
      <c r="P22" s="47" t="s">
        <v>31</v>
      </c>
      <c r="Q22" s="27" t="s">
        <v>16</v>
      </c>
      <c r="R22" s="48" t="s">
        <v>17</v>
      </c>
      <c r="S22" s="46"/>
      <c r="T22" s="148" t="s">
        <v>15</v>
      </c>
      <c r="U22" s="148" t="s">
        <v>16</v>
      </c>
      <c r="V22" s="149" t="s">
        <v>18</v>
      </c>
      <c r="W22" s="97"/>
      <c r="X22" s="148" t="s">
        <v>15</v>
      </c>
      <c r="Y22" s="148" t="s">
        <v>16</v>
      </c>
      <c r="Z22" s="154" t="s">
        <v>18</v>
      </c>
      <c r="AB22" s="148" t="s">
        <v>110</v>
      </c>
    </row>
    <row r="23" spans="1:32" x14ac:dyDescent="0.3">
      <c r="A23" s="28"/>
      <c r="B23" s="29" t="s">
        <v>19</v>
      </c>
      <c r="C23" s="30"/>
      <c r="D23" s="31">
        <f>'Agreed Budget'!$F13</f>
        <v>0</v>
      </c>
      <c r="E23" s="32">
        <f ca="1">SUMIF(INDIRECT($H$21&amp;"!$C$3:$C$999"),$B23,INDIRECT($H$21&amp;"!$N$3:$N$999"))</f>
        <v>0</v>
      </c>
      <c r="F23" s="31">
        <f ca="1">D23-E23</f>
        <v>0</v>
      </c>
      <c r="G23" s="30"/>
      <c r="H23" s="31">
        <f ca="1">SUMIF(INDIRECT(H$21&amp;"!F$5:F$9"),$B23,INDIRECT(H$21&amp;"!I$5:I$9"))</f>
        <v>0</v>
      </c>
      <c r="I23" s="32">
        <f ca="1">SUMIF(INDIRECT(L$21&amp;"!$C$3:$C$999"),$B23,INDIRECT(L$21&amp;"!$N$3:$N$999"))</f>
        <v>0</v>
      </c>
      <c r="J23" s="31">
        <f ca="1">H23-I23</f>
        <v>0</v>
      </c>
      <c r="K23" s="30"/>
      <c r="L23" s="31">
        <f ca="1">SUMIF(INDIRECT(L$21&amp;"!F$5:F$9"),$B23,INDIRECT(L$21&amp;"!K$5:K$9"))</f>
        <v>0</v>
      </c>
      <c r="M23" s="32">
        <f ca="1">SUMIF(INDIRECT(P$21&amp;"!$C$3:$C$999"),$B23,INDIRECT(P$21&amp;"!$N$3:$N$999"))</f>
        <v>0</v>
      </c>
      <c r="N23" s="31">
        <f ca="1">L23-M23</f>
        <v>0</v>
      </c>
      <c r="O23" s="30"/>
      <c r="P23" s="31">
        <f ca="1">SUMIF(INDIRECT(P$21&amp;"!F$5:F$9"),$B23,INDIRECT(P$21&amp;"!M$5:M$9"))</f>
        <v>0</v>
      </c>
      <c r="Q23" s="32">
        <f ca="1">SUMIF(INDIRECT(D$40&amp;"!$C$3:$C$999"),$B23,INDIRECT(D$40&amp;"!$N$3:$N$999"))</f>
        <v>0</v>
      </c>
      <c r="R23" s="31">
        <f ca="1">P23-Q23</f>
        <v>0</v>
      </c>
      <c r="S23" s="30"/>
      <c r="T23" s="150">
        <f>'Agreed Budget'!N13</f>
        <v>0</v>
      </c>
      <c r="U23" s="150">
        <f ca="1">E23+I23+M23+Q23</f>
        <v>0</v>
      </c>
      <c r="V23" s="150">
        <f ca="1">T23-U23</f>
        <v>0</v>
      </c>
      <c r="W23" s="97"/>
      <c r="X23" s="155">
        <f>'Agreed Budget'!O$13</f>
        <v>0</v>
      </c>
      <c r="Y23" s="156">
        <f ca="1">(SUMIF(INDIRECT($H$21&amp;"!$C$3:$C$999"),$B23,INDIRECT($H$21&amp;"!$L$3:$L$999")))+(SUMIF(INDIRECT(L$21&amp;"!$C$3:$C$999"),$B23,INDIRECT(L$21&amp;"!$L$3:$L$999")))+(SUMIF(INDIRECT(P$21&amp;"!$C$3:$C$999"),$B23,INDIRECT(P$21&amp;"!$L$3:$L$999")))+(SUMIF(INDIRECT(D$40&amp;"!$C$3:$C$999"),$B23,INDIRECT(D$40&amp;"!$L$3:$L$999")))</f>
        <v>0</v>
      </c>
      <c r="Z23" s="157">
        <f ca="1">X23-Y23</f>
        <v>0</v>
      </c>
      <c r="AB23" s="175" t="str">
        <f ca="1">IFERROR((Y23-U23)/Y23,"")</f>
        <v/>
      </c>
    </row>
    <row r="24" spans="1:32" x14ac:dyDescent="0.3">
      <c r="A24" s="28"/>
      <c r="B24" s="29" t="s">
        <v>20</v>
      </c>
      <c r="C24" s="30"/>
      <c r="D24" s="31">
        <f>'Agreed Budget'!$F21</f>
        <v>0</v>
      </c>
      <c r="E24" s="32">
        <f ca="1">SUMIF(INDIRECT($H$21&amp;"!$C$3:$C$999"),$B24,INDIRECT($H$21&amp;"!$N$3:$N$999"))</f>
        <v>0</v>
      </c>
      <c r="F24" s="31">
        <f ca="1">D24-E24</f>
        <v>0</v>
      </c>
      <c r="G24" s="30"/>
      <c r="H24" s="31">
        <f ca="1">SUMIF(INDIRECT(H$21&amp;"!F$5:F$9"),$B24,INDIRECT(H$21&amp;"!I$5:I$9"))</f>
        <v>0</v>
      </c>
      <c r="I24" s="32">
        <f ca="1">SUMIF(INDIRECT(L$21&amp;"!$C$3:$C$999"),$B24,INDIRECT(L$21&amp;"!$N$3:$N$999"))</f>
        <v>0</v>
      </c>
      <c r="J24" s="31">
        <f t="shared" ref="J24:J27" ca="1" si="20">H24-I24</f>
        <v>0</v>
      </c>
      <c r="K24" s="30"/>
      <c r="L24" s="31">
        <f ca="1">SUMIF(INDIRECT(L$21&amp;"!F$5:F$9"),$B24,INDIRECT(L$21&amp;"!K$5:K$9"))</f>
        <v>0</v>
      </c>
      <c r="M24" s="32">
        <f ca="1">SUMIF(INDIRECT(P$21&amp;"!$C$3:$C$999"),$B24,INDIRECT(P$21&amp;"!$N$3:$N$999"))</f>
        <v>0</v>
      </c>
      <c r="N24" s="31">
        <f t="shared" ref="N24:N27" ca="1" si="21">L24-M24</f>
        <v>0</v>
      </c>
      <c r="O24" s="30"/>
      <c r="P24" s="31">
        <f ca="1">SUMIF(INDIRECT(P$21&amp;"!F$5:F$9"),$B24,INDIRECT(P$21&amp;"!M$5:M$9"))</f>
        <v>0</v>
      </c>
      <c r="Q24" s="32">
        <f ca="1">SUMIF(INDIRECT(D$40&amp;"!$C$3:$C$999"),$B24,INDIRECT(D$40&amp;"!$N$3:$N$999"))</f>
        <v>0</v>
      </c>
      <c r="R24" s="31">
        <f t="shared" ref="R24:R27" ca="1" si="22">P24-Q24</f>
        <v>0</v>
      </c>
      <c r="S24" s="30"/>
      <c r="T24" s="150">
        <f>'Agreed Budget'!N21</f>
        <v>0</v>
      </c>
      <c r="U24" s="150">
        <f t="shared" ref="U24:U27" ca="1" si="23">E24+I24+M24+Q24</f>
        <v>0</v>
      </c>
      <c r="V24" s="150">
        <f t="shared" ref="V24:V27" ca="1" si="24">T24-U24</f>
        <v>0</v>
      </c>
      <c r="W24" s="97"/>
      <c r="X24" s="155">
        <f>'Agreed Budget'!O$21</f>
        <v>0</v>
      </c>
      <c r="Y24" s="156">
        <f ca="1">(SUMIF(INDIRECT($H$21&amp;"!$C$3:$C$999"),$B24,INDIRECT($H$21&amp;"!$L$3:$L$999")))+(SUMIF(INDIRECT(L$21&amp;"!$C$3:$C$999"),$B24,INDIRECT(L$21&amp;"!$L$3:$L$999")))+(SUMIF(INDIRECT(P$21&amp;"!$C$3:$C$999"),$B24,INDIRECT(P$21&amp;"!$L$3:$L$999")))+(SUMIF(INDIRECT(D$40&amp;"!$C$3:$C$999"),$B24,INDIRECT(D$40&amp;"!$L$3:$L$999")))</f>
        <v>0</v>
      </c>
      <c r="Z24" s="157">
        <f t="shared" ref="Z24:Z27" ca="1" si="25">X24-Y24</f>
        <v>0</v>
      </c>
      <c r="AB24" s="175" t="str">
        <f t="shared" ref="AB24:AB27" ca="1" si="26">IFERROR((Y24-U24)/Y24,"")</f>
        <v/>
      </c>
    </row>
    <row r="25" spans="1:32" x14ac:dyDescent="0.3">
      <c r="A25" s="28"/>
      <c r="B25" s="29" t="s">
        <v>21</v>
      </c>
      <c r="C25" s="30"/>
      <c r="D25" s="31">
        <f>'Agreed Budget'!$F29</f>
        <v>0</v>
      </c>
      <c r="E25" s="32">
        <f ca="1">SUMIF(INDIRECT($H$21&amp;"!$C$3:$C$999"),$B25,INDIRECT($H$21&amp;"!$N$3:$N$999"))</f>
        <v>0</v>
      </c>
      <c r="F25" s="31">
        <f t="shared" ref="F25:F27" ca="1" si="27">D25-E25</f>
        <v>0</v>
      </c>
      <c r="G25" s="30"/>
      <c r="H25" s="31">
        <f ca="1">SUMIF(INDIRECT(H$21&amp;"!F$5:F$9"),$B25,INDIRECT(H$21&amp;"!I$5:I$9"))</f>
        <v>0</v>
      </c>
      <c r="I25" s="32">
        <f ca="1">SUMIF(INDIRECT(L$21&amp;"!$C$3:$C$999"),$B25,INDIRECT(L$21&amp;"!$N$3:$N$999"))</f>
        <v>0</v>
      </c>
      <c r="J25" s="31">
        <f t="shared" ca="1" si="20"/>
        <v>0</v>
      </c>
      <c r="K25" s="30"/>
      <c r="L25" s="31">
        <f ca="1">SUMIF(INDIRECT(L$21&amp;"!F$5:F$9"),$B25,INDIRECT(L$21&amp;"!K$5:K$9"))</f>
        <v>0</v>
      </c>
      <c r="M25" s="32">
        <f ca="1">SUMIF(INDIRECT(P$21&amp;"!$C$3:$C$999"),$B25,INDIRECT(P$21&amp;"!$N$3:$N$999"))</f>
        <v>0</v>
      </c>
      <c r="N25" s="31">
        <f t="shared" ca="1" si="21"/>
        <v>0</v>
      </c>
      <c r="O25" s="30"/>
      <c r="P25" s="31">
        <f ca="1">SUMIF(INDIRECT(P$21&amp;"!F$5:F$9"),$B25,INDIRECT(P$21&amp;"!M$5:M$9"))</f>
        <v>0</v>
      </c>
      <c r="Q25" s="32">
        <f ca="1">SUMIF(INDIRECT(D$40&amp;"!$C$3:$C$999"),$B25,INDIRECT(D$40&amp;"!$N$3:$N$999"))</f>
        <v>0</v>
      </c>
      <c r="R25" s="31">
        <f t="shared" ca="1" si="22"/>
        <v>0</v>
      </c>
      <c r="S25" s="30"/>
      <c r="T25" s="150">
        <f>'Agreed Budget'!N29</f>
        <v>0</v>
      </c>
      <c r="U25" s="150">
        <f t="shared" ca="1" si="23"/>
        <v>0</v>
      </c>
      <c r="V25" s="150">
        <f t="shared" ca="1" si="24"/>
        <v>0</v>
      </c>
      <c r="W25" s="97"/>
      <c r="X25" s="155">
        <f>'Agreed Budget'!O$29</f>
        <v>0</v>
      </c>
      <c r="Y25" s="156">
        <f ca="1">(SUMIF(INDIRECT($H$21&amp;"!$C$3:$C$999"),$B25,INDIRECT($H$21&amp;"!$L$3:$L$999")))+(SUMIF(INDIRECT(L$21&amp;"!$C$3:$C$999"),$B25,INDIRECT(L$21&amp;"!$L$3:$L$999")))+(SUMIF(INDIRECT(P$21&amp;"!$C$3:$C$999"),$B25,INDIRECT(P$21&amp;"!$L$3:$L$999")))+(SUMIF(INDIRECT(D$40&amp;"!$C$3:$C$999"),$B25,INDIRECT(D$40&amp;"!$L$3:$L$999")))</f>
        <v>0</v>
      </c>
      <c r="Z25" s="157">
        <f t="shared" ca="1" si="25"/>
        <v>0</v>
      </c>
      <c r="AB25" s="175" t="str">
        <f t="shared" ca="1" si="26"/>
        <v/>
      </c>
    </row>
    <row r="26" spans="1:32" x14ac:dyDescent="0.3">
      <c r="A26" s="28"/>
      <c r="B26" s="29" t="s">
        <v>22</v>
      </c>
      <c r="C26" s="30"/>
      <c r="D26" s="31">
        <f>'Agreed Budget'!$F37</f>
        <v>0</v>
      </c>
      <c r="E26" s="32">
        <f ca="1">SUMIF(INDIRECT($H$21&amp;"!$C$3:$C$999"),$B26,INDIRECT($H$21&amp;"!$N$3:$N$999"))</f>
        <v>0</v>
      </c>
      <c r="F26" s="31">
        <f t="shared" ca="1" si="27"/>
        <v>0</v>
      </c>
      <c r="G26" s="30"/>
      <c r="H26" s="31">
        <f ca="1">SUMIF(INDIRECT(H$21&amp;"!F$5:F$9"),$B26,INDIRECT(H$21&amp;"!I$5:I$9"))</f>
        <v>0</v>
      </c>
      <c r="I26" s="32">
        <f ca="1">SUMIF(INDIRECT(L$21&amp;"!$C$3:$C$999"),$B26,INDIRECT(L$21&amp;"!$N$3:$N$999"))</f>
        <v>0</v>
      </c>
      <c r="J26" s="31">
        <f t="shared" ca="1" si="20"/>
        <v>0</v>
      </c>
      <c r="K26" s="30"/>
      <c r="L26" s="31">
        <f ca="1">SUMIF(INDIRECT(L$21&amp;"!F$5:F$9"),$B26,INDIRECT(L$21&amp;"!K$5:K$9"))</f>
        <v>0</v>
      </c>
      <c r="M26" s="32">
        <f ca="1">SUMIF(INDIRECT(P$21&amp;"!$C$3:$C$999"),$B26,INDIRECT(P$21&amp;"!$N$3:$N$999"))</f>
        <v>0</v>
      </c>
      <c r="N26" s="31">
        <f t="shared" ca="1" si="21"/>
        <v>0</v>
      </c>
      <c r="O26" s="30"/>
      <c r="P26" s="31">
        <f ca="1">SUMIF(INDIRECT(P$21&amp;"!F$5:F$9"),$B26,INDIRECT(P$21&amp;"!M$5:M$9"))</f>
        <v>0</v>
      </c>
      <c r="Q26" s="32">
        <f ca="1">SUMIF(INDIRECT(D$40&amp;"!$C$3:$C$999"),$B26,INDIRECT(D$40&amp;"!$N$3:$N$999"))</f>
        <v>0</v>
      </c>
      <c r="R26" s="31">
        <f t="shared" ca="1" si="22"/>
        <v>0</v>
      </c>
      <c r="S26" s="30"/>
      <c r="T26" s="150">
        <f>'Agreed Budget'!N37</f>
        <v>0</v>
      </c>
      <c r="U26" s="150">
        <f t="shared" ca="1" si="23"/>
        <v>0</v>
      </c>
      <c r="V26" s="150">
        <f t="shared" ca="1" si="24"/>
        <v>0</v>
      </c>
      <c r="W26" s="97"/>
      <c r="X26" s="155">
        <f>'Agreed Budget'!O$37</f>
        <v>0</v>
      </c>
      <c r="Y26" s="156">
        <f ca="1">(SUMIF(INDIRECT($H$21&amp;"!$C$3:$C$999"),$B26,INDIRECT($H$21&amp;"!$L$3:$L$999")))+(SUMIF(INDIRECT(L$21&amp;"!$C$3:$C$999"),$B26,INDIRECT(L$21&amp;"!$L$3:$L$999")))+(SUMIF(INDIRECT(P$21&amp;"!$C$3:$C$999"),$B26,INDIRECT(P$21&amp;"!$L$3:$L$999")))+(SUMIF(INDIRECT(D$40&amp;"!$C$3:$C$999"),$B26,INDIRECT(D$40&amp;"!$L$3:$L$999")))</f>
        <v>0</v>
      </c>
      <c r="Z26" s="157">
        <f t="shared" ca="1" si="25"/>
        <v>0</v>
      </c>
      <c r="AB26" s="175" t="str">
        <f t="shared" ca="1" si="26"/>
        <v/>
      </c>
    </row>
    <row r="27" spans="1:32" x14ac:dyDescent="0.3">
      <c r="A27" s="28"/>
      <c r="B27" s="29" t="s">
        <v>23</v>
      </c>
      <c r="C27" s="30"/>
      <c r="D27" s="31">
        <f>'Agreed Budget'!$F45</f>
        <v>0</v>
      </c>
      <c r="E27" s="32">
        <f ca="1">SUMIF(INDIRECT($H$21&amp;"!$C$3:$C$999"),$B27,INDIRECT($H$21&amp;"!$N$3:$N$999"))</f>
        <v>0</v>
      </c>
      <c r="F27" s="31">
        <f t="shared" ca="1" si="27"/>
        <v>0</v>
      </c>
      <c r="G27" s="30"/>
      <c r="H27" s="31">
        <f ca="1">SUMIF(INDIRECT(H$21&amp;"!F$5:F$9"),$B27,INDIRECT(H$21&amp;"!I$5:I$9"))</f>
        <v>0</v>
      </c>
      <c r="I27" s="32">
        <f ca="1">SUMIF(INDIRECT(L$21&amp;"!$C$3:$C$999"),$B27,INDIRECT(L$21&amp;"!$N$3:$N$999"))</f>
        <v>0</v>
      </c>
      <c r="J27" s="31">
        <f t="shared" ca="1" si="20"/>
        <v>0</v>
      </c>
      <c r="K27" s="30"/>
      <c r="L27" s="31">
        <f ca="1">SUMIF(INDIRECT(L$21&amp;"!F$5:F$9"),$B27,INDIRECT(L$21&amp;"!K$5:K$9"))</f>
        <v>0</v>
      </c>
      <c r="M27" s="32">
        <f ca="1">SUMIF(INDIRECT(P$21&amp;"!$C$3:$C$999"),$B27,INDIRECT(P$21&amp;"!$N$3:$N$999"))</f>
        <v>0</v>
      </c>
      <c r="N27" s="31">
        <f t="shared" ca="1" si="21"/>
        <v>0</v>
      </c>
      <c r="O27" s="30"/>
      <c r="P27" s="31">
        <f ca="1">SUMIF(INDIRECT(P$21&amp;"!F$5:F$9"),$B27,INDIRECT(P$21&amp;"!M$5:M$9"))</f>
        <v>0</v>
      </c>
      <c r="Q27" s="32">
        <f ca="1">SUMIF(INDIRECT(D$40&amp;"!$C$3:$C$999"),$B27,INDIRECT(D$40&amp;"!$N$3:$N$999"))</f>
        <v>0</v>
      </c>
      <c r="R27" s="31">
        <f t="shared" ca="1" si="22"/>
        <v>0</v>
      </c>
      <c r="S27" s="30"/>
      <c r="T27" s="150">
        <f>'Agreed Budget'!N45</f>
        <v>0</v>
      </c>
      <c r="U27" s="150">
        <f t="shared" ca="1" si="23"/>
        <v>0</v>
      </c>
      <c r="V27" s="150">
        <f t="shared" ca="1" si="24"/>
        <v>0</v>
      </c>
      <c r="W27" s="97"/>
      <c r="X27" s="155">
        <f>'Agreed Budget'!O$45</f>
        <v>0</v>
      </c>
      <c r="Y27" s="156">
        <f ca="1">(SUMIF(INDIRECT($H$21&amp;"!$C$3:$C$999"),$B27,INDIRECT($H$21&amp;"!$L$3:$L$999")))+(SUMIF(INDIRECT(L$21&amp;"!$C$3:$C$999"),$B27,INDIRECT(L$21&amp;"!$L$3:$L$999")))+(SUMIF(INDIRECT(P$21&amp;"!$C$3:$C$999"),$B27,INDIRECT(P$21&amp;"!$L$3:$L$999")))+(SUMIF(INDIRECT(D$40&amp;"!$C$3:$C$999"),$B27,INDIRECT(D$40&amp;"!$L$3:$L$999")))</f>
        <v>0</v>
      </c>
      <c r="Z27" s="157">
        <f t="shared" ca="1" si="25"/>
        <v>0</v>
      </c>
      <c r="AB27" s="175" t="str">
        <f t="shared" ca="1" si="26"/>
        <v/>
      </c>
    </row>
    <row r="28" spans="1:32" x14ac:dyDescent="0.3">
      <c r="A28" s="28"/>
      <c r="B28" s="33" t="s">
        <v>24</v>
      </c>
      <c r="C28" s="30"/>
      <c r="D28" s="34">
        <f>SUM(D23:D27)</f>
        <v>0</v>
      </c>
      <c r="E28" s="34">
        <f ca="1">SUM(E23:E27)</f>
        <v>0</v>
      </c>
      <c r="F28" s="34">
        <f ca="1">SUM(F23:F27)</f>
        <v>0</v>
      </c>
      <c r="G28" s="30"/>
      <c r="H28" s="34">
        <f ca="1">SUM(H23:H27)</f>
        <v>0</v>
      </c>
      <c r="I28" s="34">
        <f ca="1">SUM(I23:I27)</f>
        <v>0</v>
      </c>
      <c r="J28" s="34">
        <f ca="1">SUM(J23:J27)</f>
        <v>0</v>
      </c>
      <c r="K28" s="30"/>
      <c r="L28" s="34">
        <f ca="1">SUM(L23:L27)</f>
        <v>0</v>
      </c>
      <c r="M28" s="34">
        <f ca="1">SUM(M23:M27)</f>
        <v>0</v>
      </c>
      <c r="N28" s="34">
        <f ca="1">SUM(N23:N27)</f>
        <v>0</v>
      </c>
      <c r="O28" s="30"/>
      <c r="P28" s="34">
        <f ca="1">SUM(P23:P27)</f>
        <v>0</v>
      </c>
      <c r="Q28" s="34">
        <f ca="1">SUM(Q23:Q27)</f>
        <v>0</v>
      </c>
      <c r="R28" s="34">
        <f ca="1">SUM(R23:R27)</f>
        <v>0</v>
      </c>
      <c r="S28" s="30"/>
      <c r="T28" s="151">
        <f>SUM(T23:T27)</f>
        <v>0</v>
      </c>
      <c r="U28" s="152">
        <f ca="1">SUM(U23:U27)</f>
        <v>0</v>
      </c>
      <c r="V28" s="153">
        <f ca="1">SUM(V23:V27)</f>
        <v>0</v>
      </c>
      <c r="W28" s="103"/>
      <c r="X28" s="151">
        <f>SUM(X23:X27)</f>
        <v>0</v>
      </c>
      <c r="Y28" s="152">
        <f ca="1">SUM(Y23:Y27)</f>
        <v>0</v>
      </c>
      <c r="Z28" s="153">
        <f ca="1">SUM(Z23:Z27)</f>
        <v>0</v>
      </c>
      <c r="AB28" s="176" t="str">
        <f ca="1">IFERROR((Y28-U28)/Y28,"")</f>
        <v/>
      </c>
    </row>
    <row r="29" spans="1:32" x14ac:dyDescent="0.3">
      <c r="A29" s="28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5"/>
      <c r="W29" s="98"/>
      <c r="X29" s="84"/>
      <c r="Y29" s="85"/>
      <c r="Z29" s="23"/>
      <c r="AB29" s="178"/>
    </row>
    <row r="30" spans="1:32" ht="26" x14ac:dyDescent="0.3">
      <c r="A30" s="28"/>
      <c r="B30" s="106" t="s">
        <v>32</v>
      </c>
      <c r="C30" s="38"/>
      <c r="D30" s="244">
        <v>0</v>
      </c>
      <c r="E30" s="245"/>
      <c r="F30" s="246"/>
      <c r="G30" s="38"/>
      <c r="H30" s="244">
        <f ca="1">E28</f>
        <v>0</v>
      </c>
      <c r="I30" s="245"/>
      <c r="J30" s="246"/>
      <c r="K30" s="38"/>
      <c r="L30" s="244">
        <f ca="1">I28</f>
        <v>0</v>
      </c>
      <c r="M30" s="245"/>
      <c r="N30" s="246"/>
      <c r="O30" s="38"/>
      <c r="P30" s="244">
        <f ca="1">M28</f>
        <v>0</v>
      </c>
      <c r="Q30" s="245"/>
      <c r="R30" s="246"/>
      <c r="S30" s="38"/>
      <c r="T30" s="247">
        <f ca="1">SUM(D30:R30)</f>
        <v>0</v>
      </c>
      <c r="U30" s="248"/>
      <c r="V30" s="35"/>
      <c r="W30" s="98"/>
      <c r="X30" s="86"/>
      <c r="Y30" s="36"/>
      <c r="Z30" s="77"/>
      <c r="AB30" s="30"/>
    </row>
    <row r="31" spans="1:32" ht="6" customHeight="1" x14ac:dyDescent="0.3">
      <c r="A31" s="28"/>
      <c r="B31" s="109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5"/>
      <c r="W31" s="98"/>
      <c r="X31" s="86"/>
      <c r="Y31" s="36"/>
      <c r="Z31" s="77"/>
      <c r="AB31" s="30"/>
    </row>
    <row r="32" spans="1:32" x14ac:dyDescent="0.3">
      <c r="A32" s="40"/>
      <c r="B32" s="107" t="s">
        <v>115</v>
      </c>
      <c r="C32" s="38"/>
      <c r="D32" s="244">
        <v>0</v>
      </c>
      <c r="E32" s="245"/>
      <c r="F32" s="246"/>
      <c r="G32" s="38"/>
      <c r="H32" s="244">
        <v>0</v>
      </c>
      <c r="I32" s="245"/>
      <c r="J32" s="246"/>
      <c r="K32" s="38"/>
      <c r="L32" s="244">
        <v>0</v>
      </c>
      <c r="M32" s="245"/>
      <c r="N32" s="246"/>
      <c r="O32" s="38"/>
      <c r="P32" s="244">
        <v>0</v>
      </c>
      <c r="Q32" s="245"/>
      <c r="R32" s="246"/>
      <c r="S32" s="38"/>
      <c r="T32" s="255">
        <f>SUM(D32:R32)</f>
        <v>0</v>
      </c>
      <c r="U32" s="255"/>
      <c r="V32" s="41"/>
      <c r="W32" s="98"/>
      <c r="X32" s="40"/>
      <c r="Y32" s="41"/>
      <c r="Z32" s="88"/>
      <c r="AB32" s="179"/>
    </row>
    <row r="33" spans="1:28" ht="6" customHeight="1" x14ac:dyDescent="0.3">
      <c r="A33" s="40"/>
      <c r="B33" s="11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98"/>
      <c r="X33" s="40"/>
      <c r="Y33" s="41"/>
      <c r="Z33" s="88"/>
      <c r="AB33" s="179"/>
    </row>
    <row r="34" spans="1:28" ht="26" x14ac:dyDescent="0.3">
      <c r="A34" s="40"/>
      <c r="B34" s="108" t="s">
        <v>116</v>
      </c>
      <c r="C34" s="39"/>
      <c r="D34" s="244">
        <f>D30-D32</f>
        <v>0</v>
      </c>
      <c r="E34" s="245"/>
      <c r="F34" s="246"/>
      <c r="G34" s="38"/>
      <c r="H34" s="244">
        <f ca="1">H30-H32</f>
        <v>0</v>
      </c>
      <c r="I34" s="245"/>
      <c r="J34" s="246"/>
      <c r="K34" s="38"/>
      <c r="L34" s="244">
        <f ca="1">L30-L32</f>
        <v>0</v>
      </c>
      <c r="M34" s="245"/>
      <c r="N34" s="246"/>
      <c r="O34" s="38"/>
      <c r="P34" s="244">
        <f ca="1">P30-P32</f>
        <v>0</v>
      </c>
      <c r="Q34" s="245"/>
      <c r="R34" s="246"/>
      <c r="S34" s="38"/>
      <c r="T34" s="247">
        <f ca="1">SUM(D34:R34)</f>
        <v>0</v>
      </c>
      <c r="U34" s="248"/>
      <c r="V34" s="38"/>
      <c r="W34" s="98"/>
      <c r="X34" s="89"/>
      <c r="Y34" s="78"/>
      <c r="Z34" s="90"/>
      <c r="AB34" s="179"/>
    </row>
    <row r="35" spans="1:28" x14ac:dyDescent="0.3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98"/>
      <c r="X35" s="42"/>
      <c r="Y35" s="43"/>
      <c r="Z35" s="91"/>
      <c r="AB35" s="180"/>
    </row>
    <row r="36" spans="1:28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8" ht="26" x14ac:dyDescent="0.3">
      <c r="A37" s="19"/>
      <c r="B37" s="73" t="s">
        <v>35</v>
      </c>
      <c r="C37" s="19"/>
      <c r="D37" s="196">
        <f ca="1">R28</f>
        <v>0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8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8" x14ac:dyDescent="0.3">
      <c r="A39" s="20"/>
      <c r="B39" s="21"/>
      <c r="C39" s="22"/>
      <c r="D39" s="21"/>
      <c r="E39" s="21"/>
      <c r="F39" s="21"/>
      <c r="G39" s="22"/>
      <c r="H39" s="21"/>
      <c r="I39" s="21"/>
      <c r="J39" s="21"/>
      <c r="K39" s="22"/>
      <c r="L39" s="21"/>
      <c r="M39" s="21"/>
      <c r="N39" s="21"/>
      <c r="O39" s="22"/>
      <c r="P39" s="21"/>
      <c r="Q39" s="21"/>
      <c r="R39" s="21"/>
      <c r="S39" s="22"/>
      <c r="T39" s="22"/>
      <c r="U39" s="22"/>
      <c r="V39" s="22"/>
      <c r="W39" s="97"/>
      <c r="X39" s="21"/>
      <c r="Y39" s="21"/>
      <c r="Z39" s="74"/>
      <c r="AB39" s="177"/>
    </row>
    <row r="40" spans="1:28" x14ac:dyDescent="0.3">
      <c r="A40" s="24"/>
      <c r="B40" s="105" t="s">
        <v>9</v>
      </c>
      <c r="C40" s="26"/>
      <c r="D40" s="249" t="s">
        <v>36</v>
      </c>
      <c r="E40" s="250"/>
      <c r="F40" s="251"/>
      <c r="G40" s="113"/>
      <c r="H40" s="249" t="s">
        <v>37</v>
      </c>
      <c r="I40" s="250"/>
      <c r="J40" s="251"/>
      <c r="K40" s="113"/>
      <c r="L40" s="249" t="s">
        <v>38</v>
      </c>
      <c r="M40" s="250"/>
      <c r="N40" s="251"/>
      <c r="O40" s="113"/>
      <c r="P40" s="249" t="s">
        <v>39</v>
      </c>
      <c r="Q40" s="250"/>
      <c r="R40" s="251"/>
      <c r="S40" s="113"/>
      <c r="T40" s="252" t="s">
        <v>12</v>
      </c>
      <c r="U40" s="253"/>
      <c r="V40" s="254"/>
      <c r="W40" s="114"/>
      <c r="X40" s="252" t="s">
        <v>13</v>
      </c>
      <c r="Y40" s="253"/>
      <c r="Z40" s="254"/>
      <c r="AB40" s="174" t="s">
        <v>130</v>
      </c>
    </row>
    <row r="41" spans="1:28" ht="38.25" customHeight="1" x14ac:dyDescent="0.3">
      <c r="A41" s="45"/>
      <c r="B41" s="27" t="s">
        <v>14</v>
      </c>
      <c r="C41" s="46"/>
      <c r="D41" s="47" t="s">
        <v>31</v>
      </c>
      <c r="E41" s="27" t="s">
        <v>16</v>
      </c>
      <c r="F41" s="48" t="s">
        <v>17</v>
      </c>
      <c r="G41" s="46"/>
      <c r="H41" s="47" t="s">
        <v>31</v>
      </c>
      <c r="I41" s="27" t="s">
        <v>16</v>
      </c>
      <c r="J41" s="48" t="s">
        <v>17</v>
      </c>
      <c r="K41" s="46"/>
      <c r="L41" s="47" t="s">
        <v>31</v>
      </c>
      <c r="M41" s="27" t="s">
        <v>16</v>
      </c>
      <c r="N41" s="48" t="s">
        <v>17</v>
      </c>
      <c r="O41" s="46"/>
      <c r="P41" s="47" t="s">
        <v>31</v>
      </c>
      <c r="Q41" s="27" t="s">
        <v>16</v>
      </c>
      <c r="R41" s="48" t="s">
        <v>17</v>
      </c>
      <c r="S41" s="46"/>
      <c r="T41" s="148" t="s">
        <v>15</v>
      </c>
      <c r="U41" s="148" t="s">
        <v>16</v>
      </c>
      <c r="V41" s="149" t="s">
        <v>18</v>
      </c>
      <c r="W41" s="97"/>
      <c r="X41" s="148" t="s">
        <v>15</v>
      </c>
      <c r="Y41" s="148" t="s">
        <v>16</v>
      </c>
      <c r="Z41" s="154" t="s">
        <v>18</v>
      </c>
      <c r="AB41" s="148" t="s">
        <v>110</v>
      </c>
    </row>
    <row r="42" spans="1:28" x14ac:dyDescent="0.3">
      <c r="A42" s="28"/>
      <c r="B42" s="29" t="s">
        <v>19</v>
      </c>
      <c r="C42" s="30"/>
      <c r="D42" s="31">
        <f ca="1">SUMIF(INDIRECT(D$40&amp;"!F$5:F$9"),$B42,INDIRECT(D$40&amp;"!G$5:G$9"))</f>
        <v>0</v>
      </c>
      <c r="E42" s="32">
        <f ca="1">SUMIF(INDIRECT($H$40&amp;"!$C$3:$C$999"),$B42,INDIRECT($H$40&amp;"!$N$3:$N$999"))</f>
        <v>0</v>
      </c>
      <c r="F42" s="31">
        <f ca="1">D42-E42</f>
        <v>0</v>
      </c>
      <c r="G42" s="30"/>
      <c r="H42" s="31">
        <f ca="1">SUMIF(INDIRECT(H$40&amp;"!F$5:F$9"),$B42,INDIRECT(H$40&amp;"!I$5:I$9"))</f>
        <v>0</v>
      </c>
      <c r="I42" s="32">
        <f ca="1">SUMIF(INDIRECT(L$40&amp;"!$C$3:$C$999"),$B42,INDIRECT(L$40&amp;"!$N$3:$N$999"))</f>
        <v>0</v>
      </c>
      <c r="J42" s="31">
        <f ca="1">H42-I42</f>
        <v>0</v>
      </c>
      <c r="K42" s="30"/>
      <c r="L42" s="31">
        <f ca="1">SUMIF(INDIRECT(L$40&amp;"!F$5:F$9"),$B42,INDIRECT(L$40&amp;"!K$5:K$9"))</f>
        <v>0</v>
      </c>
      <c r="M42" s="32">
        <f ca="1">SUMIF(INDIRECT(P$40&amp;"!$C$3:$C$999"),$B42,INDIRECT(P$40&amp;"!$N$3:$N$999"))</f>
        <v>0</v>
      </c>
      <c r="N42" s="31">
        <f ca="1">L42-M42</f>
        <v>0</v>
      </c>
      <c r="O42" s="30"/>
      <c r="P42" s="31">
        <f ca="1">SUMIF(INDIRECT(P$40&amp;"!F$5:F$9"),$B42,INDIRECT(P$40&amp;"!M$5:M$9"))</f>
        <v>0</v>
      </c>
      <c r="Q42" s="32">
        <f ca="1">SUMIF(INDIRECT(D$40&amp;"!$C$3:$C$999"),$B42,INDIRECT(D$40&amp;"!$N$3:$N$999"))</f>
        <v>0</v>
      </c>
      <c r="R42" s="31">
        <f ca="1">P42-Q42</f>
        <v>0</v>
      </c>
      <c r="S42" s="30"/>
      <c r="T42" s="150">
        <f>'Agreed Budget'!X13</f>
        <v>0</v>
      </c>
      <c r="U42" s="150">
        <f t="shared" ref="U42:U46" ca="1" si="28">E42+I42+M42+Q42</f>
        <v>0</v>
      </c>
      <c r="V42" s="150">
        <f ca="1">T42-U42</f>
        <v>0</v>
      </c>
      <c r="W42" s="97"/>
      <c r="X42" s="155">
        <f>'Agreed Budget'!Y$13</f>
        <v>0</v>
      </c>
      <c r="Y42" s="156">
        <f ca="1">(SUMIF(INDIRECT($H$40&amp;"!$C$3:$C$999"),$B42,INDIRECT($H$40&amp;"!$L$3:$L$999")))+(SUMIF(INDIRECT(L$40&amp;"!$C$3:$C$999"),$B42,INDIRECT(L$40&amp;"!$L$3:$L$999")))+(SUMIF(INDIRECT(P$40&amp;"!$C$3:$C$999"),$B42,INDIRECT(P$40&amp;"!$L$3:$L$999")))+(SUMIF(INDIRECT(D$59&amp;"!$C$3:$C$999"),$B42,INDIRECT(D$59&amp;"!$L$3:$L$999")))</f>
        <v>0</v>
      </c>
      <c r="Z42" s="157">
        <f ca="1">X42-Y42</f>
        <v>0</v>
      </c>
      <c r="AB42" s="175" t="str">
        <f ca="1">IFERROR((Y42-U42)/Y42,"")</f>
        <v/>
      </c>
    </row>
    <row r="43" spans="1:28" x14ac:dyDescent="0.3">
      <c r="A43" s="28"/>
      <c r="B43" s="29" t="s">
        <v>20</v>
      </c>
      <c r="C43" s="30"/>
      <c r="D43" s="31">
        <f ca="1">SUMIF(INDIRECT(D$40&amp;"!F$5:F$9"),$B43,INDIRECT(D$40&amp;"!G$5:G$9"))</f>
        <v>0</v>
      </c>
      <c r="E43" s="32">
        <f ca="1">SUMIF(INDIRECT($H$40&amp;"!$C$3:$C$999"),$B43,INDIRECT($H$40&amp;"!$N$3:$N$999"))</f>
        <v>0</v>
      </c>
      <c r="F43" s="31">
        <f t="shared" ref="F43:F46" ca="1" si="29">D43-E43</f>
        <v>0</v>
      </c>
      <c r="G43" s="30"/>
      <c r="H43" s="31">
        <f ca="1">SUMIF(INDIRECT(H$40&amp;"!F$5:F$9"),$B43,INDIRECT(H$40&amp;"!I$5:I$9"))</f>
        <v>0</v>
      </c>
      <c r="I43" s="32">
        <f ca="1">SUMIF(INDIRECT(L$40&amp;"!$C$3:$C$999"),$B43,INDIRECT(L$40&amp;"!$N$3:$N$999"))</f>
        <v>0</v>
      </c>
      <c r="J43" s="31">
        <f t="shared" ref="J43:J46" ca="1" si="30">H43-I43</f>
        <v>0</v>
      </c>
      <c r="K43" s="30"/>
      <c r="L43" s="31">
        <f ca="1">SUMIF(INDIRECT(L$40&amp;"!F$5:F$9"),$B43,INDIRECT(L$40&amp;"!K$5:K$9"))</f>
        <v>0</v>
      </c>
      <c r="M43" s="32">
        <f ca="1">SUMIF(INDIRECT(P$40&amp;"!$C$3:$C$999"),$B43,INDIRECT(P$40&amp;"!$N$3:$N$999"))</f>
        <v>0</v>
      </c>
      <c r="N43" s="31">
        <f t="shared" ref="N43:N46" ca="1" si="31">L43-M43</f>
        <v>0</v>
      </c>
      <c r="O43" s="30"/>
      <c r="P43" s="31">
        <f ca="1">SUMIF(INDIRECT(P$40&amp;"!F$5:F$9"),$B43,INDIRECT(P$40&amp;"!M$5:M$9"))</f>
        <v>0</v>
      </c>
      <c r="Q43" s="32">
        <f ca="1">SUMIF(INDIRECT(D$40&amp;"!$C$3:$C$999"),$B43,INDIRECT(D$40&amp;"!$N$3:$N$999"))</f>
        <v>0</v>
      </c>
      <c r="R43" s="31">
        <f t="shared" ref="R43:R46" ca="1" si="32">P43-Q43</f>
        <v>0</v>
      </c>
      <c r="S43" s="30"/>
      <c r="T43" s="150">
        <f>'Agreed Budget'!X21</f>
        <v>0</v>
      </c>
      <c r="U43" s="150">
        <f t="shared" ca="1" si="28"/>
        <v>0</v>
      </c>
      <c r="V43" s="150">
        <f t="shared" ref="V43:V46" ca="1" si="33">T43-U43</f>
        <v>0</v>
      </c>
      <c r="W43" s="97"/>
      <c r="X43" s="155">
        <f>'Agreed Budget'!Y$21</f>
        <v>0</v>
      </c>
      <c r="Y43" s="156">
        <f ca="1">(SUMIF(INDIRECT($H$40&amp;"!$C$3:$C$999"),$B43,INDIRECT($H$40&amp;"!$L$3:$L$999")))+(SUMIF(INDIRECT(L$40&amp;"!$C$3:$C$999"),$B43,INDIRECT(L$40&amp;"!$L$3:$L$999")))+(SUMIF(INDIRECT(P$40&amp;"!$C$3:$C$999"),$B43,INDIRECT(P$40&amp;"!$L$3:$L$999")))+(SUMIF(INDIRECT(D$59&amp;"!$C$3:$C$999"),$B43,INDIRECT(D$59&amp;"!$L$3:$L$999")))</f>
        <v>0</v>
      </c>
      <c r="Z43" s="157">
        <f t="shared" ref="Z43:Z46" ca="1" si="34">X43-Y43</f>
        <v>0</v>
      </c>
      <c r="AB43" s="175" t="str">
        <f t="shared" ref="AB43:AB46" ca="1" si="35">IFERROR((Y43-U43)/Y43,"")</f>
        <v/>
      </c>
    </row>
    <row r="44" spans="1:28" x14ac:dyDescent="0.3">
      <c r="A44" s="28"/>
      <c r="B44" s="29" t="s">
        <v>21</v>
      </c>
      <c r="C44" s="30"/>
      <c r="D44" s="31">
        <f ca="1">SUMIF(INDIRECT(D$40&amp;"!F$5:F$9"),$B44,INDIRECT(D$40&amp;"!G$5:G$9"))</f>
        <v>0</v>
      </c>
      <c r="E44" s="32">
        <f ca="1">SUMIF(INDIRECT($H$40&amp;"!$C$3:$C$999"),$B44,INDIRECT($H$40&amp;"!$N$3:$N$999"))</f>
        <v>0</v>
      </c>
      <c r="F44" s="31">
        <f t="shared" ca="1" si="29"/>
        <v>0</v>
      </c>
      <c r="G44" s="30"/>
      <c r="H44" s="31">
        <f ca="1">SUMIF(INDIRECT(H$40&amp;"!F$5:F$9"),$B44,INDIRECT(H$40&amp;"!I$5:I$9"))</f>
        <v>0</v>
      </c>
      <c r="I44" s="32">
        <f ca="1">SUMIF(INDIRECT(L$40&amp;"!$C$3:$C$999"),$B44,INDIRECT(L$40&amp;"!$N$3:$N$999"))</f>
        <v>0</v>
      </c>
      <c r="J44" s="31">
        <f t="shared" ca="1" si="30"/>
        <v>0</v>
      </c>
      <c r="K44" s="30"/>
      <c r="L44" s="31">
        <f ca="1">SUMIF(INDIRECT(L$40&amp;"!F$5:F$9"),$B44,INDIRECT(L$40&amp;"!K$5:K$9"))</f>
        <v>0</v>
      </c>
      <c r="M44" s="32">
        <f ca="1">SUMIF(INDIRECT(P$40&amp;"!$C$3:$C$999"),$B44,INDIRECT(P$40&amp;"!$N$3:$N$999"))</f>
        <v>0</v>
      </c>
      <c r="N44" s="31">
        <f t="shared" ca="1" si="31"/>
        <v>0</v>
      </c>
      <c r="O44" s="30"/>
      <c r="P44" s="31">
        <f ca="1">SUMIF(INDIRECT(P$40&amp;"!F$5:F$9"),$B44,INDIRECT(P$40&amp;"!M$5:M$9"))</f>
        <v>0</v>
      </c>
      <c r="Q44" s="32">
        <f ca="1">SUMIF(INDIRECT(D$40&amp;"!$C$3:$C$999"),$B44,INDIRECT(D$40&amp;"!$N$3:$N$999"))</f>
        <v>0</v>
      </c>
      <c r="R44" s="31">
        <f t="shared" ca="1" si="32"/>
        <v>0</v>
      </c>
      <c r="S44" s="30"/>
      <c r="T44" s="150">
        <f>'Agreed Budget'!X29</f>
        <v>0</v>
      </c>
      <c r="U44" s="150">
        <f t="shared" ca="1" si="28"/>
        <v>0</v>
      </c>
      <c r="V44" s="150">
        <f t="shared" ca="1" si="33"/>
        <v>0</v>
      </c>
      <c r="W44" s="97"/>
      <c r="X44" s="155">
        <f>'Agreed Budget'!Y$29</f>
        <v>0</v>
      </c>
      <c r="Y44" s="156">
        <f ca="1">(SUMIF(INDIRECT($H$40&amp;"!$C$3:$C$999"),$B44,INDIRECT($H$40&amp;"!$L$3:$L$999")))+(SUMIF(INDIRECT(L$40&amp;"!$C$3:$C$999"),$B44,INDIRECT(L$40&amp;"!$L$3:$L$999")))+(SUMIF(INDIRECT(P$40&amp;"!$C$3:$C$999"),$B44,INDIRECT(P$40&amp;"!$L$3:$L$999")))+(SUMIF(INDIRECT(D$59&amp;"!$C$3:$C$999"),$B44,INDIRECT(D$59&amp;"!$L$3:$L$999")))</f>
        <v>0</v>
      </c>
      <c r="Z44" s="157">
        <f t="shared" ca="1" si="34"/>
        <v>0</v>
      </c>
      <c r="AB44" s="175" t="str">
        <f t="shared" ca="1" si="35"/>
        <v/>
      </c>
    </row>
    <row r="45" spans="1:28" x14ac:dyDescent="0.3">
      <c r="A45" s="28"/>
      <c r="B45" s="29" t="s">
        <v>22</v>
      </c>
      <c r="C45" s="30"/>
      <c r="D45" s="31">
        <f ca="1">SUMIF(INDIRECT(D$40&amp;"!F$5:F$9"),$B45,INDIRECT(D$40&amp;"!G$5:G$9"))</f>
        <v>0</v>
      </c>
      <c r="E45" s="32">
        <f ca="1">SUMIF(INDIRECT($H$40&amp;"!$C$3:$C$999"),$B45,INDIRECT($H$40&amp;"!$N$3:$N$999"))</f>
        <v>0</v>
      </c>
      <c r="F45" s="31">
        <f t="shared" ca="1" si="29"/>
        <v>0</v>
      </c>
      <c r="G45" s="30"/>
      <c r="H45" s="31">
        <f ca="1">SUMIF(INDIRECT(H$40&amp;"!F$5:F$9"),$B45,INDIRECT(H$40&amp;"!I$5:I$9"))</f>
        <v>0</v>
      </c>
      <c r="I45" s="32">
        <f ca="1">SUMIF(INDIRECT(L$40&amp;"!$C$3:$C$999"),$B45,INDIRECT(L$40&amp;"!$N$3:$N$999"))</f>
        <v>0</v>
      </c>
      <c r="J45" s="31">
        <f t="shared" ca="1" si="30"/>
        <v>0</v>
      </c>
      <c r="K45" s="30"/>
      <c r="L45" s="31">
        <f ca="1">SUMIF(INDIRECT(L$40&amp;"!F$5:F$9"),$B45,INDIRECT(L$40&amp;"!K$5:K$9"))</f>
        <v>0</v>
      </c>
      <c r="M45" s="32">
        <f ca="1">SUMIF(INDIRECT(P$40&amp;"!$C$3:$C$999"),$B45,INDIRECT(P$40&amp;"!$N$3:$N$999"))</f>
        <v>0</v>
      </c>
      <c r="N45" s="31">
        <f t="shared" ca="1" si="31"/>
        <v>0</v>
      </c>
      <c r="O45" s="30"/>
      <c r="P45" s="31">
        <f ca="1">SUMIF(INDIRECT(P$40&amp;"!F$5:F$9"),$B45,INDIRECT(P$40&amp;"!M$5:M$9"))</f>
        <v>0</v>
      </c>
      <c r="Q45" s="32">
        <f ca="1">SUMIF(INDIRECT(D$40&amp;"!$C$3:$C$999"),$B45,INDIRECT(D$40&amp;"!$N$3:$N$999"))</f>
        <v>0</v>
      </c>
      <c r="R45" s="31">
        <f t="shared" ca="1" si="32"/>
        <v>0</v>
      </c>
      <c r="S45" s="30"/>
      <c r="T45" s="150">
        <f>'Agreed Budget'!X37</f>
        <v>0</v>
      </c>
      <c r="U45" s="150">
        <f t="shared" ca="1" si="28"/>
        <v>0</v>
      </c>
      <c r="V45" s="150">
        <f t="shared" ca="1" si="33"/>
        <v>0</v>
      </c>
      <c r="W45" s="97"/>
      <c r="X45" s="155">
        <f>'Agreed Budget'!Y$37</f>
        <v>0</v>
      </c>
      <c r="Y45" s="156">
        <f ca="1">(SUMIF(INDIRECT($H$40&amp;"!$C$3:$C$999"),$B45,INDIRECT($H$40&amp;"!$L$3:$L$999")))+(SUMIF(INDIRECT(L$40&amp;"!$C$3:$C$999"),$B45,INDIRECT(L$40&amp;"!$L$3:$L$999")))+(SUMIF(INDIRECT(P$40&amp;"!$C$3:$C$999"),$B45,INDIRECT(P$40&amp;"!$L$3:$L$999")))+(SUMIF(INDIRECT(D$59&amp;"!$C$3:$C$999"),$B45,INDIRECT(D$59&amp;"!$L$3:$L$999")))</f>
        <v>0</v>
      </c>
      <c r="Z45" s="157">
        <f t="shared" ca="1" si="34"/>
        <v>0</v>
      </c>
      <c r="AB45" s="175" t="str">
        <f t="shared" ca="1" si="35"/>
        <v/>
      </c>
    </row>
    <row r="46" spans="1:28" x14ac:dyDescent="0.3">
      <c r="A46" s="28"/>
      <c r="B46" s="29" t="s">
        <v>23</v>
      </c>
      <c r="C46" s="30"/>
      <c r="D46" s="31">
        <f ca="1">SUMIF(INDIRECT(D$40&amp;"!F$5:F$9"),$B46,INDIRECT(D$40&amp;"!G$5:G$9"))</f>
        <v>0</v>
      </c>
      <c r="E46" s="32">
        <f ca="1">SUMIF(INDIRECT($H$40&amp;"!$C$3:$C$999"),$B46,INDIRECT($H$40&amp;"!$N$3:$N$999"))</f>
        <v>0</v>
      </c>
      <c r="F46" s="31">
        <f t="shared" ca="1" si="29"/>
        <v>0</v>
      </c>
      <c r="G46" s="30"/>
      <c r="H46" s="31">
        <f ca="1">SUMIF(INDIRECT(H$40&amp;"!F$5:F$9"),$B46,INDIRECT(H$40&amp;"!I$5:I$9"))</f>
        <v>0</v>
      </c>
      <c r="I46" s="32">
        <f ca="1">SUMIF(INDIRECT(L$40&amp;"!$C$3:$C$999"),$B46,INDIRECT(L$40&amp;"!$N$3:$N$999"))</f>
        <v>0</v>
      </c>
      <c r="J46" s="31">
        <f t="shared" ca="1" si="30"/>
        <v>0</v>
      </c>
      <c r="K46" s="30"/>
      <c r="L46" s="31">
        <f ca="1">SUMIF(INDIRECT(L$40&amp;"!F$5:F$9"),$B46,INDIRECT(L$40&amp;"!K$5:K$9"))</f>
        <v>0</v>
      </c>
      <c r="M46" s="32">
        <f ca="1">SUMIF(INDIRECT(P$40&amp;"!$C$3:$C$999"),$B46,INDIRECT(P$40&amp;"!$N$3:$N$999"))</f>
        <v>0</v>
      </c>
      <c r="N46" s="31">
        <f t="shared" ca="1" si="31"/>
        <v>0</v>
      </c>
      <c r="O46" s="30"/>
      <c r="P46" s="31">
        <f ca="1">SUMIF(INDIRECT(P$40&amp;"!F$5:F$9"),$B46,INDIRECT(P$40&amp;"!M$5:M$9"))</f>
        <v>0</v>
      </c>
      <c r="Q46" s="32">
        <f ca="1">SUMIF(INDIRECT(D$40&amp;"!$C$3:$C$999"),$B46,INDIRECT(D$40&amp;"!$N$3:$N$999"))</f>
        <v>0</v>
      </c>
      <c r="R46" s="31">
        <f t="shared" ca="1" si="32"/>
        <v>0</v>
      </c>
      <c r="S46" s="30"/>
      <c r="T46" s="150">
        <f>'Agreed Budget'!X45</f>
        <v>0</v>
      </c>
      <c r="U46" s="150">
        <f t="shared" ca="1" si="28"/>
        <v>0</v>
      </c>
      <c r="V46" s="150">
        <f t="shared" ca="1" si="33"/>
        <v>0</v>
      </c>
      <c r="W46" s="97"/>
      <c r="X46" s="155">
        <f>'Agreed Budget'!Y$45</f>
        <v>0</v>
      </c>
      <c r="Y46" s="156">
        <f ca="1">(SUMIF(INDIRECT($H$40&amp;"!$C$3:$C$999"),$B46,INDIRECT($H$40&amp;"!$L$3:$L$999")))+(SUMIF(INDIRECT(L$40&amp;"!$C$3:$C$999"),$B46,INDIRECT(L$40&amp;"!$L$3:$L$999")))+(SUMIF(INDIRECT(P$40&amp;"!$C$3:$C$999"),$B46,INDIRECT(P$40&amp;"!$L$3:$L$999")))+(SUMIF(INDIRECT(D$59&amp;"!$C$3:$C$999"),$B46,INDIRECT(D$59&amp;"!$L$3:$L$999")))</f>
        <v>0</v>
      </c>
      <c r="Z46" s="157">
        <f t="shared" ca="1" si="34"/>
        <v>0</v>
      </c>
      <c r="AB46" s="175" t="str">
        <f t="shared" ca="1" si="35"/>
        <v/>
      </c>
    </row>
    <row r="47" spans="1:28" x14ac:dyDescent="0.3">
      <c r="A47" s="28"/>
      <c r="B47" s="33" t="s">
        <v>24</v>
      </c>
      <c r="C47" s="30"/>
      <c r="D47" s="34">
        <f ca="1">SUM(D42:D46)</f>
        <v>0</v>
      </c>
      <c r="E47" s="34">
        <f ca="1">SUM(E42:E46)</f>
        <v>0</v>
      </c>
      <c r="F47" s="34">
        <f ca="1">SUM(F42:F46)</f>
        <v>0</v>
      </c>
      <c r="G47" s="30"/>
      <c r="H47" s="34">
        <f ca="1">SUM(H42:H46)</f>
        <v>0</v>
      </c>
      <c r="I47" s="34">
        <f ca="1">SUM(I42:I46)</f>
        <v>0</v>
      </c>
      <c r="J47" s="34">
        <f ca="1">SUM(J42:J46)</f>
        <v>0</v>
      </c>
      <c r="K47" s="30"/>
      <c r="L47" s="34">
        <f ca="1">SUM(L42:L46)</f>
        <v>0</v>
      </c>
      <c r="M47" s="34">
        <f ca="1">SUM(M42:M46)</f>
        <v>0</v>
      </c>
      <c r="N47" s="34">
        <f ca="1">SUM(N42:N46)</f>
        <v>0</v>
      </c>
      <c r="O47" s="30"/>
      <c r="P47" s="34">
        <f ca="1">SUM(P42:P46)</f>
        <v>0</v>
      </c>
      <c r="Q47" s="34">
        <f ca="1">SUM(Q42:Q46)</f>
        <v>0</v>
      </c>
      <c r="R47" s="34">
        <f ca="1">SUM(R42:R46)</f>
        <v>0</v>
      </c>
      <c r="S47" s="30"/>
      <c r="T47" s="151">
        <f>SUM(T42:T46)</f>
        <v>0</v>
      </c>
      <c r="U47" s="152">
        <f ca="1">SUM(U42:U46)</f>
        <v>0</v>
      </c>
      <c r="V47" s="153">
        <f ca="1">SUM(V42:V46)</f>
        <v>0</v>
      </c>
      <c r="W47" s="103"/>
      <c r="X47" s="151">
        <f>SUM(X42:X46)</f>
        <v>0</v>
      </c>
      <c r="Y47" s="152">
        <f ca="1">SUM(Y42:Y46)</f>
        <v>0</v>
      </c>
      <c r="Z47" s="153">
        <f ca="1">SUM(Z42:Z46)</f>
        <v>0</v>
      </c>
      <c r="AB47" s="176" t="str">
        <f ca="1">IFERROR((Y47-U47)/Y47,"")</f>
        <v/>
      </c>
    </row>
    <row r="48" spans="1:28" x14ac:dyDescent="0.3">
      <c r="A48" s="28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5"/>
      <c r="W48" s="98"/>
      <c r="X48" s="84"/>
      <c r="Y48" s="85"/>
      <c r="Z48" s="23"/>
      <c r="AB48" s="178"/>
    </row>
    <row r="49" spans="1:28" ht="26" x14ac:dyDescent="0.3">
      <c r="A49" s="28"/>
      <c r="B49" s="106" t="s">
        <v>32</v>
      </c>
      <c r="C49" s="38"/>
      <c r="D49" s="244">
        <f ca="1">Q28</f>
        <v>0</v>
      </c>
      <c r="E49" s="245"/>
      <c r="F49" s="246"/>
      <c r="G49" s="38"/>
      <c r="H49" s="244">
        <f ca="1">E47</f>
        <v>0</v>
      </c>
      <c r="I49" s="245"/>
      <c r="J49" s="246"/>
      <c r="K49" s="38"/>
      <c r="L49" s="244">
        <f ca="1">I47</f>
        <v>0</v>
      </c>
      <c r="M49" s="245"/>
      <c r="N49" s="246"/>
      <c r="O49" s="38"/>
      <c r="P49" s="244">
        <f ca="1">M47</f>
        <v>0</v>
      </c>
      <c r="Q49" s="245"/>
      <c r="R49" s="246"/>
      <c r="S49" s="38"/>
      <c r="T49" s="247">
        <f ca="1">SUM(D49:R49)</f>
        <v>0</v>
      </c>
      <c r="U49" s="248"/>
      <c r="V49" s="35"/>
      <c r="W49" s="98"/>
      <c r="X49" s="86"/>
      <c r="Y49" s="36"/>
      <c r="Z49" s="77"/>
      <c r="AB49" s="30"/>
    </row>
    <row r="50" spans="1:28" ht="6" customHeight="1" x14ac:dyDescent="0.3">
      <c r="A50" s="40"/>
      <c r="B50" s="10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98"/>
      <c r="X50" s="40"/>
      <c r="Y50" s="41"/>
      <c r="Z50" s="88"/>
      <c r="AB50" s="179"/>
    </row>
    <row r="51" spans="1:28" x14ac:dyDescent="0.3">
      <c r="A51" s="40"/>
      <c r="B51" s="107" t="s">
        <v>115</v>
      </c>
      <c r="C51" s="38"/>
      <c r="D51" s="244">
        <v>0</v>
      </c>
      <c r="E51" s="245"/>
      <c r="F51" s="246"/>
      <c r="G51" s="38"/>
      <c r="H51" s="244">
        <v>0</v>
      </c>
      <c r="I51" s="245"/>
      <c r="J51" s="246"/>
      <c r="K51" s="38"/>
      <c r="L51" s="244">
        <v>0</v>
      </c>
      <c r="M51" s="245"/>
      <c r="N51" s="246"/>
      <c r="O51" s="38"/>
      <c r="P51" s="244">
        <v>0</v>
      </c>
      <c r="Q51" s="245"/>
      <c r="R51" s="246"/>
      <c r="S51" s="38"/>
      <c r="T51" s="255">
        <f>SUM(D51:R51)</f>
        <v>0</v>
      </c>
      <c r="U51" s="255"/>
      <c r="V51" s="41"/>
      <c r="W51" s="98"/>
      <c r="X51" s="40"/>
      <c r="Y51" s="41"/>
      <c r="Z51" s="88"/>
      <c r="AB51" s="179"/>
    </row>
    <row r="52" spans="1:28" ht="6" customHeight="1" x14ac:dyDescent="0.3">
      <c r="A52" s="40"/>
      <c r="B52" s="11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98"/>
      <c r="X52" s="40"/>
      <c r="Y52" s="41"/>
      <c r="Z52" s="88"/>
      <c r="AB52" s="179"/>
    </row>
    <row r="53" spans="1:28" ht="26" x14ac:dyDescent="0.3">
      <c r="A53" s="40"/>
      <c r="B53" s="108" t="s">
        <v>116</v>
      </c>
      <c r="C53" s="39"/>
      <c r="D53" s="244">
        <f ca="1">D49-D51</f>
        <v>0</v>
      </c>
      <c r="E53" s="245"/>
      <c r="F53" s="246"/>
      <c r="G53" s="38"/>
      <c r="H53" s="244">
        <f ca="1">H49-H51</f>
        <v>0</v>
      </c>
      <c r="I53" s="245"/>
      <c r="J53" s="246"/>
      <c r="K53" s="38"/>
      <c r="L53" s="244">
        <f ca="1">L49-L51</f>
        <v>0</v>
      </c>
      <c r="M53" s="245"/>
      <c r="N53" s="246"/>
      <c r="O53" s="38"/>
      <c r="P53" s="244">
        <f ca="1">P49-P51</f>
        <v>0</v>
      </c>
      <c r="Q53" s="245"/>
      <c r="R53" s="246"/>
      <c r="S53" s="38"/>
      <c r="T53" s="247">
        <f ca="1">SUM(D53:R53)</f>
        <v>0</v>
      </c>
      <c r="U53" s="248"/>
      <c r="V53" s="38"/>
      <c r="W53" s="98"/>
      <c r="X53" s="89"/>
      <c r="Y53" s="78"/>
      <c r="Z53" s="90"/>
      <c r="AB53" s="179"/>
    </row>
    <row r="54" spans="1:28" x14ac:dyDescent="0.3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98"/>
      <c r="X54" s="42"/>
      <c r="Y54" s="43"/>
      <c r="Z54" s="91"/>
      <c r="AB54" s="180"/>
    </row>
    <row r="55" spans="1:28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8" ht="26" x14ac:dyDescent="0.3">
      <c r="A56" s="19"/>
      <c r="B56" s="73" t="s">
        <v>35</v>
      </c>
      <c r="C56" s="19"/>
      <c r="D56" s="196">
        <f ca="1">R47</f>
        <v>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8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8" x14ac:dyDescent="0.3">
      <c r="A58" s="20"/>
      <c r="B58" s="21"/>
      <c r="C58" s="22"/>
      <c r="D58" s="21"/>
      <c r="E58" s="21"/>
      <c r="F58" s="21"/>
      <c r="G58" s="22"/>
      <c r="H58" s="21"/>
      <c r="I58" s="21"/>
      <c r="J58" s="21"/>
      <c r="K58" s="22"/>
      <c r="L58" s="21"/>
      <c r="M58" s="21"/>
      <c r="N58" s="21"/>
      <c r="O58" s="22"/>
      <c r="P58" s="21"/>
      <c r="Q58" s="21"/>
      <c r="R58" s="21"/>
      <c r="S58" s="22"/>
      <c r="T58" s="22"/>
      <c r="U58" s="22"/>
      <c r="V58" s="22"/>
      <c r="W58" s="97"/>
      <c r="X58" s="21"/>
      <c r="Y58" s="21"/>
      <c r="Z58" s="74"/>
      <c r="AB58" s="177"/>
    </row>
    <row r="59" spans="1:28" x14ac:dyDescent="0.3">
      <c r="A59" s="24"/>
      <c r="B59" s="105" t="s">
        <v>10</v>
      </c>
      <c r="C59" s="26"/>
      <c r="D59" s="249" t="s">
        <v>40</v>
      </c>
      <c r="E59" s="250"/>
      <c r="F59" s="251"/>
      <c r="G59" s="111"/>
      <c r="H59" s="249" t="s">
        <v>41</v>
      </c>
      <c r="I59" s="250"/>
      <c r="J59" s="251"/>
      <c r="K59" s="111"/>
      <c r="L59" s="249" t="s">
        <v>42</v>
      </c>
      <c r="M59" s="250"/>
      <c r="N59" s="251"/>
      <c r="O59" s="111"/>
      <c r="P59" s="249" t="s">
        <v>43</v>
      </c>
      <c r="Q59" s="250"/>
      <c r="R59" s="251"/>
      <c r="S59" s="111"/>
      <c r="T59" s="252" t="s">
        <v>12</v>
      </c>
      <c r="U59" s="253"/>
      <c r="V59" s="254"/>
      <c r="W59" s="112"/>
      <c r="X59" s="252" t="s">
        <v>13</v>
      </c>
      <c r="Y59" s="253"/>
      <c r="Z59" s="254"/>
      <c r="AB59" s="174" t="s">
        <v>130</v>
      </c>
    </row>
    <row r="60" spans="1:28" ht="38.25" customHeight="1" x14ac:dyDescent="0.3">
      <c r="A60" s="45"/>
      <c r="B60" s="27" t="s">
        <v>14</v>
      </c>
      <c r="C60" s="46"/>
      <c r="D60" s="47" t="s">
        <v>31</v>
      </c>
      <c r="E60" s="27" t="s">
        <v>16</v>
      </c>
      <c r="F60" s="48" t="s">
        <v>17</v>
      </c>
      <c r="G60" s="46"/>
      <c r="H60" s="47" t="s">
        <v>31</v>
      </c>
      <c r="I60" s="27" t="s">
        <v>16</v>
      </c>
      <c r="J60" s="48" t="s">
        <v>17</v>
      </c>
      <c r="K60" s="46"/>
      <c r="L60" s="47" t="s">
        <v>31</v>
      </c>
      <c r="M60" s="27" t="s">
        <v>16</v>
      </c>
      <c r="N60" s="48" t="s">
        <v>17</v>
      </c>
      <c r="O60" s="46"/>
      <c r="P60" s="47" t="s">
        <v>31</v>
      </c>
      <c r="Q60" s="27" t="s">
        <v>16</v>
      </c>
      <c r="R60" s="48" t="s">
        <v>17</v>
      </c>
      <c r="S60" s="46"/>
      <c r="T60" s="148" t="s">
        <v>15</v>
      </c>
      <c r="U60" s="148" t="s">
        <v>16</v>
      </c>
      <c r="V60" s="149" t="s">
        <v>18</v>
      </c>
      <c r="W60" s="97"/>
      <c r="X60" s="148" t="s">
        <v>15</v>
      </c>
      <c r="Y60" s="148" t="s">
        <v>16</v>
      </c>
      <c r="Z60" s="149" t="s">
        <v>18</v>
      </c>
      <c r="AB60" s="148" t="s">
        <v>110</v>
      </c>
    </row>
    <row r="61" spans="1:28" x14ac:dyDescent="0.3">
      <c r="A61" s="28"/>
      <c r="B61" s="29" t="s">
        <v>19</v>
      </c>
      <c r="C61" s="30"/>
      <c r="D61" s="31">
        <f ca="1">SUMIF(INDIRECT(D$59&amp;"!F$5:F$9"),$B61,INDIRECT(D$59&amp;"!G$5:G$9"))</f>
        <v>0</v>
      </c>
      <c r="E61" s="32">
        <f ca="1">SUMIF(INDIRECT($H$59&amp;"!$C$3:$C$999"),$B61,INDIRECT($H$59&amp;"!$N$3:$N$999"))</f>
        <v>0</v>
      </c>
      <c r="F61" s="31">
        <f ca="1">D61-E61</f>
        <v>0</v>
      </c>
      <c r="G61" s="30"/>
      <c r="H61" s="31">
        <f ca="1">SUMIF(INDIRECT(H$59&amp;"!F$5:F$9"),$B61,INDIRECT(H$59&amp;"!I$5:I$9"))</f>
        <v>0</v>
      </c>
      <c r="I61" s="32">
        <f ca="1">SUMIF(INDIRECT(L$59&amp;"!$C$3:$C$999"),$B61,INDIRECT(L$59&amp;"!$N$3:$N$999"))</f>
        <v>0</v>
      </c>
      <c r="J61" s="31">
        <f ca="1">H61-I61</f>
        <v>0</v>
      </c>
      <c r="K61" s="30"/>
      <c r="L61" s="31">
        <f ca="1">SUMIF(INDIRECT(L$59&amp;"!F$5:F$9"),$B61,INDIRECT(L$59&amp;"!K$5:K$9"))</f>
        <v>0</v>
      </c>
      <c r="M61" s="32">
        <f ca="1">SUMIF(INDIRECT(P$59&amp;"!$C$3:$C$999"),$B61,INDIRECT(P$59&amp;"!$N$3:$N$999"))</f>
        <v>0</v>
      </c>
      <c r="N61" s="31">
        <f ca="1">L61-M61</f>
        <v>0</v>
      </c>
      <c r="O61" s="30"/>
      <c r="P61" s="31">
        <f ca="1">SUMIF(INDIRECT(P$59&amp;"!F$5:F$9"),$B61,INDIRECT(P$59&amp;"!M$5:M$9"))</f>
        <v>0</v>
      </c>
      <c r="Q61" s="32">
        <f ca="1">SUMIF(INDIRECT(D$40&amp;"!$C$3:$C$999"),$B61,INDIRECT(D$40&amp;"!$N$3:$N$999"))</f>
        <v>0</v>
      </c>
      <c r="R61" s="31">
        <f ca="1">P61-Q61</f>
        <v>0</v>
      </c>
      <c r="S61" s="30"/>
      <c r="T61" s="158">
        <f>'Agreed Budget'!AH13</f>
        <v>0</v>
      </c>
      <c r="U61" s="159">
        <f t="shared" ref="U61:U65" ca="1" si="36">E61+I61+M61+Q61</f>
        <v>0</v>
      </c>
      <c r="V61" s="160">
        <f ca="1">T61-U61</f>
        <v>0</v>
      </c>
      <c r="W61" s="97"/>
      <c r="X61" s="158">
        <f>'Agreed Budget'!AI$13</f>
        <v>0</v>
      </c>
      <c r="Y61" s="159">
        <f ca="1">(SUMIF(INDIRECT($H$59&amp;"!$C$3:$C$999"),$B61,INDIRECT($H$59&amp;"!$L$3:$L$999")))+(SUMIF(INDIRECT(L$59&amp;"!$C$3:$C$999"),$B61,INDIRECT(L$59&amp;"!$L$3:$L$999")))+(SUMIF(INDIRECT(P$59&amp;"!$C$3:$C$999"),$B61,INDIRECT(P$59&amp;"!$L$3:$L$999")))+(SUMIF(INDIRECT(D$78&amp;"!$C$3:$C$999"),$B61,INDIRECT(D$78&amp;"!$L$3:$L$999")))</f>
        <v>0</v>
      </c>
      <c r="Z61" s="160">
        <f ca="1">X61-Y61</f>
        <v>0</v>
      </c>
      <c r="AB61" s="175" t="str">
        <f ca="1">IFERROR((Y61-U61)/Y61,"")</f>
        <v/>
      </c>
    </row>
    <row r="62" spans="1:28" x14ac:dyDescent="0.3">
      <c r="A62" s="28"/>
      <c r="B62" s="29" t="s">
        <v>20</v>
      </c>
      <c r="C62" s="30"/>
      <c r="D62" s="31">
        <f ca="1">SUMIF(INDIRECT(D$59&amp;"!F$5:F$9"),$B62,INDIRECT(D$59&amp;"!G$5:G$9"))</f>
        <v>0</v>
      </c>
      <c r="E62" s="32">
        <f ca="1">SUMIF(INDIRECT($H$59&amp;"!$C$3:$C$999"),$B62,INDIRECT($H$59&amp;"!$N$3:$N$999"))</f>
        <v>0</v>
      </c>
      <c r="F62" s="31">
        <f t="shared" ref="F62:F65" ca="1" si="37">D62-E62</f>
        <v>0</v>
      </c>
      <c r="G62" s="30"/>
      <c r="H62" s="31">
        <f ca="1">SUMIF(INDIRECT(H$59&amp;"!F$5:F$9"),$B62,INDIRECT(H$59&amp;"!I$5:I$9"))</f>
        <v>0</v>
      </c>
      <c r="I62" s="32">
        <f ca="1">SUMIF(INDIRECT(L$59&amp;"!$C$3:$C$999"),$B62,INDIRECT(L$59&amp;"!$N$3:$N$999"))</f>
        <v>0</v>
      </c>
      <c r="J62" s="31">
        <f t="shared" ref="J62:J65" ca="1" si="38">H62-I62</f>
        <v>0</v>
      </c>
      <c r="K62" s="30"/>
      <c r="L62" s="31">
        <f ca="1">SUMIF(INDIRECT(L$59&amp;"!F$5:F$9"),$B62,INDIRECT(L$59&amp;"!K$5:K$9"))</f>
        <v>0</v>
      </c>
      <c r="M62" s="32">
        <f ca="1">SUMIF(INDIRECT(P$59&amp;"!$C$3:$C$999"),$B62,INDIRECT(P$59&amp;"!$N$3:$N$999"))</f>
        <v>0</v>
      </c>
      <c r="N62" s="31">
        <f t="shared" ref="N62:N65" ca="1" si="39">L62-M62</f>
        <v>0</v>
      </c>
      <c r="O62" s="30"/>
      <c r="P62" s="31">
        <f ca="1">SUMIF(INDIRECT(P$59&amp;"!F$5:F$9"),$B62,INDIRECT(P$59&amp;"!M$5:M$9"))</f>
        <v>0</v>
      </c>
      <c r="Q62" s="32">
        <f ca="1">SUMIF(INDIRECT(D$40&amp;"!$C$3:$C$999"),$B62,INDIRECT(D$40&amp;"!$N$3:$N$999"))</f>
        <v>0</v>
      </c>
      <c r="R62" s="31">
        <f t="shared" ref="R62:R65" ca="1" si="40">P62-Q62</f>
        <v>0</v>
      </c>
      <c r="S62" s="30"/>
      <c r="T62" s="155">
        <f>'Agreed Budget'!AH21</f>
        <v>0</v>
      </c>
      <c r="U62" s="156">
        <f t="shared" ca="1" si="36"/>
        <v>0</v>
      </c>
      <c r="V62" s="157">
        <f t="shared" ref="V62:V65" ca="1" si="41">T62-U62</f>
        <v>0</v>
      </c>
      <c r="W62" s="97"/>
      <c r="X62" s="155">
        <f>'Agreed Budget'!AI$21</f>
        <v>0</v>
      </c>
      <c r="Y62" s="156">
        <f ca="1">(SUMIF(INDIRECT($H$59&amp;"!$C$3:$C$999"),$B62,INDIRECT($H$59&amp;"!$L$3:$L$999")))+(SUMIF(INDIRECT(L$59&amp;"!$C$3:$C$999"),$B62,INDIRECT(L$59&amp;"!$L$3:$L$999")))+(SUMIF(INDIRECT(P$59&amp;"!$C$3:$C$999"),$B62,INDIRECT(P$59&amp;"!$L$3:$L$999")))+(SUMIF(INDIRECT(D$78&amp;"!$C$3:$C$999"),$B62,INDIRECT(D$78&amp;"!$L$3:$L$999")))</f>
        <v>0</v>
      </c>
      <c r="Z62" s="157">
        <f t="shared" ref="Z62:Z65" ca="1" si="42">X62-Y62</f>
        <v>0</v>
      </c>
      <c r="AB62" s="175" t="str">
        <f t="shared" ref="AB62:AB65" ca="1" si="43">IFERROR((Y62-U62)/Y62,"")</f>
        <v/>
      </c>
    </row>
    <row r="63" spans="1:28" x14ac:dyDescent="0.3">
      <c r="A63" s="28"/>
      <c r="B63" s="29" t="s">
        <v>21</v>
      </c>
      <c r="C63" s="30"/>
      <c r="D63" s="31">
        <f ca="1">SUMIF(INDIRECT(D$59&amp;"!F$5:F$9"),$B63,INDIRECT(D$59&amp;"!G$5:G$9"))</f>
        <v>0</v>
      </c>
      <c r="E63" s="32">
        <f ca="1">SUMIF(INDIRECT($H$59&amp;"!$C$3:$C$999"),$B63,INDIRECT($H$59&amp;"!$N$3:$N$999"))</f>
        <v>0</v>
      </c>
      <c r="F63" s="31">
        <f t="shared" ca="1" si="37"/>
        <v>0</v>
      </c>
      <c r="G63" s="30"/>
      <c r="H63" s="31">
        <f ca="1">SUMIF(INDIRECT(H$59&amp;"!F$5:F$9"),$B63,INDIRECT(H$59&amp;"!I$5:I$9"))</f>
        <v>0</v>
      </c>
      <c r="I63" s="32">
        <f ca="1">SUMIF(INDIRECT(L$59&amp;"!$C$3:$C$999"),$B63,INDIRECT(L$59&amp;"!$N$3:$N$999"))</f>
        <v>0</v>
      </c>
      <c r="J63" s="31">
        <f t="shared" ca="1" si="38"/>
        <v>0</v>
      </c>
      <c r="K63" s="30"/>
      <c r="L63" s="31">
        <f ca="1">SUMIF(INDIRECT(L$59&amp;"!F$5:F$9"),$B63,INDIRECT(L$59&amp;"!K$5:K$9"))</f>
        <v>0</v>
      </c>
      <c r="M63" s="32">
        <f ca="1">SUMIF(INDIRECT(P$59&amp;"!$C$3:$C$999"),$B63,INDIRECT(P$59&amp;"!$N$3:$N$999"))</f>
        <v>0</v>
      </c>
      <c r="N63" s="31">
        <f t="shared" ca="1" si="39"/>
        <v>0</v>
      </c>
      <c r="O63" s="30"/>
      <c r="P63" s="31">
        <f ca="1">SUMIF(INDIRECT(P$59&amp;"!F$5:F$9"),$B63,INDIRECT(P$59&amp;"!M$5:M$9"))</f>
        <v>0</v>
      </c>
      <c r="Q63" s="32">
        <f ca="1">SUMIF(INDIRECT(D$40&amp;"!$C$3:$C$999"),$B63,INDIRECT(D$40&amp;"!$N$3:$N$999"))</f>
        <v>0</v>
      </c>
      <c r="R63" s="31">
        <f t="shared" ca="1" si="40"/>
        <v>0</v>
      </c>
      <c r="S63" s="30"/>
      <c r="T63" s="155">
        <f>'Agreed Budget'!AH29</f>
        <v>0</v>
      </c>
      <c r="U63" s="156">
        <f t="shared" ca="1" si="36"/>
        <v>0</v>
      </c>
      <c r="V63" s="157">
        <f t="shared" ca="1" si="41"/>
        <v>0</v>
      </c>
      <c r="W63" s="97"/>
      <c r="X63" s="155">
        <f>'Agreed Budget'!AI$29</f>
        <v>0</v>
      </c>
      <c r="Y63" s="156">
        <f ca="1">(SUMIF(INDIRECT($H$59&amp;"!$C$3:$C$999"),$B63,INDIRECT($H$59&amp;"!$L$3:$L$999")))+(SUMIF(INDIRECT(L$59&amp;"!$C$3:$C$999"),$B63,INDIRECT(L$59&amp;"!$L$3:$L$999")))+(SUMIF(INDIRECT(P$59&amp;"!$C$3:$C$999"),$B63,INDIRECT(P$59&amp;"!$L$3:$L$999")))+(SUMIF(INDIRECT(D$78&amp;"!$C$3:$C$999"),$B63,INDIRECT(D$78&amp;"!$L$3:$L$999")))</f>
        <v>0</v>
      </c>
      <c r="Z63" s="157">
        <f t="shared" ca="1" si="42"/>
        <v>0</v>
      </c>
      <c r="AB63" s="175" t="str">
        <f t="shared" ca="1" si="43"/>
        <v/>
      </c>
    </row>
    <row r="64" spans="1:28" x14ac:dyDescent="0.3">
      <c r="A64" s="28"/>
      <c r="B64" s="29" t="s">
        <v>22</v>
      </c>
      <c r="C64" s="30"/>
      <c r="D64" s="31">
        <f ca="1">SUMIF(INDIRECT(D$59&amp;"!F$5:F$9"),$B64,INDIRECT(D$59&amp;"!G$5:G$9"))</f>
        <v>0</v>
      </c>
      <c r="E64" s="32">
        <f ca="1">SUMIF(INDIRECT($H$59&amp;"!$C$3:$C$999"),$B64,INDIRECT($H$59&amp;"!$N$3:$N$999"))</f>
        <v>0</v>
      </c>
      <c r="F64" s="31">
        <f t="shared" ca="1" si="37"/>
        <v>0</v>
      </c>
      <c r="G64" s="30"/>
      <c r="H64" s="31">
        <f ca="1">SUMIF(INDIRECT(H$59&amp;"!F$5:F$9"),$B64,INDIRECT(H$59&amp;"!I$5:I$9"))</f>
        <v>0</v>
      </c>
      <c r="I64" s="32">
        <f ca="1">SUMIF(INDIRECT(L$59&amp;"!$C$3:$C$999"),$B64,INDIRECT(L$59&amp;"!$N$3:$N$999"))</f>
        <v>0</v>
      </c>
      <c r="J64" s="31">
        <f t="shared" ca="1" si="38"/>
        <v>0</v>
      </c>
      <c r="K64" s="30"/>
      <c r="L64" s="31">
        <f ca="1">SUMIF(INDIRECT(L$59&amp;"!F$5:F$9"),$B64,INDIRECT(L$59&amp;"!K$5:K$9"))</f>
        <v>0</v>
      </c>
      <c r="M64" s="32">
        <f ca="1">SUMIF(INDIRECT(P$59&amp;"!$C$3:$C$999"),$B64,INDIRECT(P$59&amp;"!$N$3:$N$999"))</f>
        <v>0</v>
      </c>
      <c r="N64" s="31">
        <f t="shared" ca="1" si="39"/>
        <v>0</v>
      </c>
      <c r="O64" s="30"/>
      <c r="P64" s="31">
        <f ca="1">SUMIF(INDIRECT(P$59&amp;"!F$5:F$9"),$B64,INDIRECT(P$59&amp;"!M$5:M$9"))</f>
        <v>0</v>
      </c>
      <c r="Q64" s="32">
        <f ca="1">SUMIF(INDIRECT(D$40&amp;"!$C$3:$C$999"),$B64,INDIRECT(D$40&amp;"!$N$3:$N$999"))</f>
        <v>0</v>
      </c>
      <c r="R64" s="31">
        <f t="shared" ca="1" si="40"/>
        <v>0</v>
      </c>
      <c r="S64" s="30"/>
      <c r="T64" s="155">
        <f>'Agreed Budget'!AH37</f>
        <v>0</v>
      </c>
      <c r="U64" s="156">
        <f t="shared" ca="1" si="36"/>
        <v>0</v>
      </c>
      <c r="V64" s="157">
        <f t="shared" ca="1" si="41"/>
        <v>0</v>
      </c>
      <c r="W64" s="97"/>
      <c r="X64" s="155">
        <f>'Agreed Budget'!AI$37</f>
        <v>0</v>
      </c>
      <c r="Y64" s="156">
        <f ca="1">(SUMIF(INDIRECT($H$59&amp;"!$C$3:$C$999"),$B64,INDIRECT($H$59&amp;"!$L$3:$L$999")))+(SUMIF(INDIRECT(L$59&amp;"!$C$3:$C$999"),$B64,INDIRECT(L$59&amp;"!$L$3:$L$999")))+(SUMIF(INDIRECT(P$59&amp;"!$C$3:$C$999"),$B64,INDIRECT(P$59&amp;"!$L$3:$L$999")))+(SUMIF(INDIRECT(D$78&amp;"!$C$3:$C$999"),$B64,INDIRECT(D$78&amp;"!$L$3:$L$999")))</f>
        <v>0</v>
      </c>
      <c r="Z64" s="157">
        <f t="shared" ca="1" si="42"/>
        <v>0</v>
      </c>
      <c r="AB64" s="175" t="str">
        <f t="shared" ca="1" si="43"/>
        <v/>
      </c>
    </row>
    <row r="65" spans="1:28" x14ac:dyDescent="0.3">
      <c r="A65" s="28"/>
      <c r="B65" s="29" t="s">
        <v>23</v>
      </c>
      <c r="C65" s="30"/>
      <c r="D65" s="31">
        <f ca="1">SUMIF(INDIRECT(D$59&amp;"!F$5:F$9"),$B65,INDIRECT(D$59&amp;"!G$5:G$9"))</f>
        <v>0</v>
      </c>
      <c r="E65" s="32">
        <f ca="1">SUMIF(INDIRECT($H$59&amp;"!$C$3:$C$999"),$B65,INDIRECT($H$59&amp;"!$N$3:$N$999"))</f>
        <v>0</v>
      </c>
      <c r="F65" s="31">
        <f t="shared" ca="1" si="37"/>
        <v>0</v>
      </c>
      <c r="G65" s="30"/>
      <c r="H65" s="31">
        <f ca="1">SUMIF(INDIRECT(H$59&amp;"!F$5:F$9"),$B65,INDIRECT(H$59&amp;"!I$5:I$9"))</f>
        <v>0</v>
      </c>
      <c r="I65" s="32">
        <f ca="1">SUMIF(INDIRECT(L$59&amp;"!$C$3:$C$999"),$B65,INDIRECT(L$59&amp;"!$N$3:$N$999"))</f>
        <v>0</v>
      </c>
      <c r="J65" s="31">
        <f t="shared" ca="1" si="38"/>
        <v>0</v>
      </c>
      <c r="K65" s="30"/>
      <c r="L65" s="31">
        <f ca="1">SUMIF(INDIRECT(L$59&amp;"!F$5:F$9"),$B65,INDIRECT(L$59&amp;"!K$5:K$9"))</f>
        <v>0</v>
      </c>
      <c r="M65" s="32">
        <f ca="1">SUMIF(INDIRECT(P$59&amp;"!$C$3:$C$999"),$B65,INDIRECT(P$59&amp;"!$N$3:$N$999"))</f>
        <v>0</v>
      </c>
      <c r="N65" s="31">
        <f t="shared" ca="1" si="39"/>
        <v>0</v>
      </c>
      <c r="O65" s="30"/>
      <c r="P65" s="31">
        <f ca="1">SUMIF(INDIRECT(P$59&amp;"!F$5:F$9"),$B65,INDIRECT(P$59&amp;"!M$5:M$9"))</f>
        <v>0</v>
      </c>
      <c r="Q65" s="32">
        <f ca="1">SUMIF(INDIRECT(D$40&amp;"!$C$3:$C$999"),$B65,INDIRECT(D$40&amp;"!$N$3:$N$999"))</f>
        <v>0</v>
      </c>
      <c r="R65" s="31">
        <f t="shared" ca="1" si="40"/>
        <v>0</v>
      </c>
      <c r="S65" s="30"/>
      <c r="T65" s="155">
        <f>'Agreed Budget'!AH45</f>
        <v>0</v>
      </c>
      <c r="U65" s="156">
        <f t="shared" ca="1" si="36"/>
        <v>0</v>
      </c>
      <c r="V65" s="157">
        <f t="shared" ca="1" si="41"/>
        <v>0</v>
      </c>
      <c r="W65" s="97"/>
      <c r="X65" s="155">
        <f>'Agreed Budget'!AI$45</f>
        <v>0</v>
      </c>
      <c r="Y65" s="156">
        <f ca="1">(SUMIF(INDIRECT($H$59&amp;"!$C$3:$C$999"),$B65,INDIRECT($H$59&amp;"!$L$3:$L$999")))+(SUMIF(INDIRECT(L$59&amp;"!$C$3:$C$999"),$B65,INDIRECT(L$59&amp;"!$L$3:$L$999")))+(SUMIF(INDIRECT(P$59&amp;"!$C$3:$C$999"),$B65,INDIRECT(P$59&amp;"!$L$3:$L$999")))+(SUMIF(INDIRECT(D$78&amp;"!$C$3:$C$999"),$B65,INDIRECT(D$78&amp;"!$L$3:$L$999")))</f>
        <v>0</v>
      </c>
      <c r="Z65" s="157">
        <f t="shared" ca="1" si="42"/>
        <v>0</v>
      </c>
      <c r="AB65" s="175" t="str">
        <f t="shared" ca="1" si="43"/>
        <v/>
      </c>
    </row>
    <row r="66" spans="1:28" x14ac:dyDescent="0.3">
      <c r="A66" s="28"/>
      <c r="B66" s="33" t="s">
        <v>24</v>
      </c>
      <c r="C66" s="30"/>
      <c r="D66" s="34">
        <f ca="1">SUM(D61:D65)</f>
        <v>0</v>
      </c>
      <c r="E66" s="34">
        <f ca="1">SUM(E61:E65)</f>
        <v>0</v>
      </c>
      <c r="F66" s="34">
        <f ca="1">SUM(F61:F65)</f>
        <v>0</v>
      </c>
      <c r="G66" s="30"/>
      <c r="H66" s="34">
        <f ca="1">SUM(H61:H65)</f>
        <v>0</v>
      </c>
      <c r="I66" s="34">
        <f ca="1">SUM(I61:I65)</f>
        <v>0</v>
      </c>
      <c r="J66" s="34">
        <f ca="1">SUM(J61:J65)</f>
        <v>0</v>
      </c>
      <c r="K66" s="30"/>
      <c r="L66" s="34">
        <f ca="1">SUM(L61:L65)</f>
        <v>0</v>
      </c>
      <c r="M66" s="34">
        <f ca="1">SUM(M61:M65)</f>
        <v>0</v>
      </c>
      <c r="N66" s="34">
        <f ca="1">SUM(N61:N65)</f>
        <v>0</v>
      </c>
      <c r="O66" s="30"/>
      <c r="P66" s="34">
        <f ca="1">SUM(P61:P65)</f>
        <v>0</v>
      </c>
      <c r="Q66" s="34">
        <f ca="1">SUM(Q61:Q65)</f>
        <v>0</v>
      </c>
      <c r="R66" s="34">
        <f ca="1">SUM(R61:R65)</f>
        <v>0</v>
      </c>
      <c r="S66" s="30"/>
      <c r="T66" s="151">
        <f>SUM(T61:T65)</f>
        <v>0</v>
      </c>
      <c r="U66" s="152">
        <f ca="1">SUM(U61:U65)</f>
        <v>0</v>
      </c>
      <c r="V66" s="153">
        <f ca="1">SUM(V61:V65)</f>
        <v>0</v>
      </c>
      <c r="W66" s="103"/>
      <c r="X66" s="151">
        <f>SUM(X61:X65)</f>
        <v>0</v>
      </c>
      <c r="Y66" s="152">
        <f ca="1">SUM(Y61:Y65)</f>
        <v>0</v>
      </c>
      <c r="Z66" s="153">
        <f ca="1">SUM(Z61:Z65)</f>
        <v>0</v>
      </c>
      <c r="AB66" s="176" t="str">
        <f ca="1">IFERROR((Y66-U66)/Y66,"")</f>
        <v/>
      </c>
    </row>
    <row r="67" spans="1:28" x14ac:dyDescent="0.3">
      <c r="A67" s="28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5"/>
      <c r="W67" s="98"/>
      <c r="X67" s="84"/>
      <c r="Y67" s="85"/>
      <c r="Z67" s="23"/>
      <c r="AB67" s="178"/>
    </row>
    <row r="68" spans="1:28" ht="26" x14ac:dyDescent="0.3">
      <c r="A68" s="28"/>
      <c r="B68" s="106" t="s">
        <v>32</v>
      </c>
      <c r="C68" s="38"/>
      <c r="D68" s="244">
        <f ca="1">Q47</f>
        <v>0</v>
      </c>
      <c r="E68" s="245"/>
      <c r="F68" s="246"/>
      <c r="G68" s="38"/>
      <c r="H68" s="244">
        <f ca="1">E66</f>
        <v>0</v>
      </c>
      <c r="I68" s="245"/>
      <c r="J68" s="246"/>
      <c r="K68" s="38"/>
      <c r="L68" s="244">
        <f ca="1">I66</f>
        <v>0</v>
      </c>
      <c r="M68" s="245"/>
      <c r="N68" s="246"/>
      <c r="O68" s="38"/>
      <c r="P68" s="244">
        <f ca="1">M66</f>
        <v>0</v>
      </c>
      <c r="Q68" s="245"/>
      <c r="R68" s="246"/>
      <c r="S68" s="38"/>
      <c r="T68" s="247">
        <f ca="1">SUM(D68:R68)</f>
        <v>0</v>
      </c>
      <c r="U68" s="248"/>
      <c r="V68" s="35"/>
      <c r="W68" s="98"/>
      <c r="X68" s="86"/>
      <c r="Y68" s="36"/>
      <c r="Z68" s="77"/>
      <c r="AB68" s="30"/>
    </row>
    <row r="69" spans="1:28" ht="6" customHeight="1" x14ac:dyDescent="0.3">
      <c r="A69" s="40"/>
      <c r="B69" s="109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98"/>
      <c r="X69" s="40"/>
      <c r="Y69" s="41"/>
      <c r="Z69" s="88"/>
      <c r="AB69" s="179"/>
    </row>
    <row r="70" spans="1:28" x14ac:dyDescent="0.3">
      <c r="A70" s="40"/>
      <c r="B70" s="107" t="s">
        <v>115</v>
      </c>
      <c r="C70" s="38"/>
      <c r="D70" s="244">
        <v>0</v>
      </c>
      <c r="E70" s="245"/>
      <c r="F70" s="246"/>
      <c r="G70" s="38"/>
      <c r="H70" s="244">
        <v>0</v>
      </c>
      <c r="I70" s="245"/>
      <c r="J70" s="246"/>
      <c r="K70" s="38"/>
      <c r="L70" s="244">
        <v>0</v>
      </c>
      <c r="M70" s="245"/>
      <c r="N70" s="246"/>
      <c r="O70" s="38"/>
      <c r="P70" s="244">
        <v>0</v>
      </c>
      <c r="Q70" s="245"/>
      <c r="R70" s="246"/>
      <c r="S70" s="38"/>
      <c r="T70" s="255">
        <f>SUM(D70:R70)</f>
        <v>0</v>
      </c>
      <c r="U70" s="255"/>
      <c r="V70" s="41"/>
      <c r="W70" s="98"/>
      <c r="X70" s="40"/>
      <c r="Y70" s="41"/>
      <c r="Z70" s="88"/>
      <c r="AB70" s="179"/>
    </row>
    <row r="71" spans="1:28" ht="6" customHeight="1" x14ac:dyDescent="0.3">
      <c r="A71" s="40"/>
      <c r="B71" s="11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98"/>
      <c r="X71" s="40"/>
      <c r="Y71" s="41"/>
      <c r="Z71" s="88"/>
      <c r="AB71" s="179"/>
    </row>
    <row r="72" spans="1:28" ht="26" x14ac:dyDescent="0.3">
      <c r="A72" s="40"/>
      <c r="B72" s="108" t="s">
        <v>116</v>
      </c>
      <c r="C72" s="39"/>
      <c r="D72" s="244">
        <f ca="1">D68-D70</f>
        <v>0</v>
      </c>
      <c r="E72" s="245"/>
      <c r="F72" s="246"/>
      <c r="G72" s="38"/>
      <c r="H72" s="244">
        <f ca="1">H68-H70</f>
        <v>0</v>
      </c>
      <c r="I72" s="245"/>
      <c r="J72" s="246"/>
      <c r="K72" s="38"/>
      <c r="L72" s="244">
        <f ca="1">L68-L70</f>
        <v>0</v>
      </c>
      <c r="M72" s="245"/>
      <c r="N72" s="246"/>
      <c r="O72" s="38"/>
      <c r="P72" s="244">
        <f ca="1">P68-P70</f>
        <v>0</v>
      </c>
      <c r="Q72" s="245"/>
      <c r="R72" s="246"/>
      <c r="S72" s="38"/>
      <c r="T72" s="247">
        <f ca="1">SUM(D72:R72)</f>
        <v>0</v>
      </c>
      <c r="U72" s="248"/>
      <c r="V72" s="38"/>
      <c r="W72" s="98"/>
      <c r="X72" s="89"/>
      <c r="Y72" s="78"/>
      <c r="Z72" s="90"/>
      <c r="AB72" s="179"/>
    </row>
    <row r="73" spans="1:28" x14ac:dyDescent="0.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98"/>
      <c r="X73" s="42"/>
      <c r="Y73" s="43"/>
      <c r="Z73" s="91"/>
      <c r="AB73" s="180"/>
    </row>
    <row r="74" spans="1:28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8" ht="26" x14ac:dyDescent="0.3">
      <c r="A75" s="19"/>
      <c r="B75" s="73" t="s">
        <v>35</v>
      </c>
      <c r="C75" s="19"/>
      <c r="D75" s="196">
        <f ca="1">R66</f>
        <v>0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8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8" x14ac:dyDescent="0.3">
      <c r="A77" s="20"/>
      <c r="B77" s="21"/>
      <c r="C77" s="22"/>
      <c r="D77" s="21"/>
      <c r="E77" s="21"/>
      <c r="F77" s="21"/>
      <c r="G77" s="22"/>
      <c r="H77" s="21"/>
      <c r="I77" s="21"/>
      <c r="J77" s="21"/>
      <c r="K77" s="22"/>
      <c r="L77" s="21"/>
      <c r="M77" s="21"/>
      <c r="N77" s="21"/>
      <c r="O77" s="22"/>
      <c r="P77" s="21"/>
      <c r="Q77" s="21"/>
      <c r="R77" s="21"/>
      <c r="S77" s="22"/>
      <c r="T77" s="22"/>
      <c r="U77" s="22"/>
      <c r="V77" s="22"/>
      <c r="W77" s="97"/>
      <c r="X77" s="21"/>
      <c r="Y77" s="21"/>
      <c r="Z77" s="74"/>
      <c r="AB77" s="177"/>
    </row>
    <row r="78" spans="1:28" x14ac:dyDescent="0.3">
      <c r="A78" s="24"/>
      <c r="B78" s="105" t="s">
        <v>11</v>
      </c>
      <c r="C78" s="26"/>
      <c r="D78" s="249" t="s">
        <v>44</v>
      </c>
      <c r="E78" s="250"/>
      <c r="F78" s="251"/>
      <c r="G78" s="111"/>
      <c r="H78" s="249" t="s">
        <v>45</v>
      </c>
      <c r="I78" s="250"/>
      <c r="J78" s="251"/>
      <c r="K78" s="111"/>
      <c r="L78" s="249" t="s">
        <v>46</v>
      </c>
      <c r="M78" s="250"/>
      <c r="N78" s="251"/>
      <c r="O78" s="111"/>
      <c r="P78" s="249" t="s">
        <v>47</v>
      </c>
      <c r="Q78" s="250"/>
      <c r="R78" s="251"/>
      <c r="S78" s="111"/>
      <c r="T78" s="252" t="s">
        <v>12</v>
      </c>
      <c r="U78" s="253"/>
      <c r="V78" s="254"/>
      <c r="W78" s="112"/>
      <c r="X78" s="252" t="s">
        <v>13</v>
      </c>
      <c r="Y78" s="253"/>
      <c r="Z78" s="254"/>
      <c r="AB78" s="174" t="s">
        <v>130</v>
      </c>
    </row>
    <row r="79" spans="1:28" ht="38.25" customHeight="1" x14ac:dyDescent="0.3">
      <c r="A79" s="45"/>
      <c r="B79" s="27" t="s">
        <v>14</v>
      </c>
      <c r="C79" s="46"/>
      <c r="D79" s="47" t="s">
        <v>31</v>
      </c>
      <c r="E79" s="27" t="s">
        <v>16</v>
      </c>
      <c r="F79" s="48" t="s">
        <v>17</v>
      </c>
      <c r="G79" s="46"/>
      <c r="H79" s="47" t="s">
        <v>31</v>
      </c>
      <c r="I79" s="27" t="s">
        <v>16</v>
      </c>
      <c r="J79" s="48" t="s">
        <v>17</v>
      </c>
      <c r="K79" s="46"/>
      <c r="L79" s="47" t="s">
        <v>31</v>
      </c>
      <c r="M79" s="27" t="s">
        <v>16</v>
      </c>
      <c r="N79" s="48" t="s">
        <v>17</v>
      </c>
      <c r="O79" s="46"/>
      <c r="P79" s="47" t="s">
        <v>31</v>
      </c>
      <c r="Q79" s="27" t="s">
        <v>16</v>
      </c>
      <c r="R79" s="48" t="s">
        <v>17</v>
      </c>
      <c r="S79" s="46"/>
      <c r="T79" s="148" t="s">
        <v>15</v>
      </c>
      <c r="U79" s="148" t="s">
        <v>16</v>
      </c>
      <c r="V79" s="149" t="s">
        <v>18</v>
      </c>
      <c r="W79" s="97"/>
      <c r="X79" s="148" t="s">
        <v>15</v>
      </c>
      <c r="Y79" s="148" t="s">
        <v>16</v>
      </c>
      <c r="Z79" s="154" t="s">
        <v>18</v>
      </c>
      <c r="AB79" s="148" t="s">
        <v>110</v>
      </c>
    </row>
    <row r="80" spans="1:28" x14ac:dyDescent="0.3">
      <c r="A80" s="28"/>
      <c r="B80" s="29" t="s">
        <v>19</v>
      </c>
      <c r="C80" s="30"/>
      <c r="D80" s="31">
        <f ca="1">SUMIF(INDIRECT(D$78&amp;"!F$5:F$9"),$B80,INDIRECT(D$78&amp;"!G$5:G$9"))</f>
        <v>0</v>
      </c>
      <c r="E80" s="32">
        <f ca="1">SUMIF(INDIRECT($H$78&amp;"!$C$3:$C$999"),$B80,INDIRECT($H$78&amp;"!$N$3:$N$999"))</f>
        <v>0</v>
      </c>
      <c r="F80" s="31">
        <f ca="1">D80-E80</f>
        <v>0</v>
      </c>
      <c r="G80" s="30"/>
      <c r="H80" s="31">
        <f ca="1">SUMIF(INDIRECT(H$78&amp;"!F$5:F$9"),$B80,INDIRECT(H$78&amp;"!I$5:I$9"))</f>
        <v>0</v>
      </c>
      <c r="I80" s="32">
        <f ca="1">SUMIF(INDIRECT(L$78&amp;"!$C$3:$C$999"),$B80,INDIRECT(L$78&amp;"!$N$3:$N$999"))</f>
        <v>0</v>
      </c>
      <c r="J80" s="31">
        <f ca="1">H80-I80</f>
        <v>0</v>
      </c>
      <c r="K80" s="30"/>
      <c r="L80" s="31">
        <f ca="1">SUMIF(INDIRECT(L$78&amp;"!F$5:F$9"),$B80,INDIRECT(L$78&amp;"!K$5:K$9"))</f>
        <v>0</v>
      </c>
      <c r="M80" s="32">
        <f ca="1">SUMIF(INDIRECT(P$78&amp;"!$C$3:$C$999"),$B80,INDIRECT(P$78&amp;"!$N$3:$N$999"))</f>
        <v>0</v>
      </c>
      <c r="N80" s="31">
        <f ca="1">L80-M80</f>
        <v>0</v>
      </c>
      <c r="O80" s="30"/>
      <c r="P80" s="31">
        <f ca="1">SUMIF(INDIRECT(P$78&amp;"!F$5:F$9"),$B80,INDIRECT(P$78&amp;"!M$5:M$9"))</f>
        <v>0</v>
      </c>
      <c r="Q80" s="32">
        <f ca="1">SUMIF(INDIRECT(D$40&amp;"!$C$3:$C$999"),$B80,INDIRECT(D$40&amp;"!$N$3:$N$999"))</f>
        <v>0</v>
      </c>
      <c r="R80" s="31">
        <f ca="1">P80-Q80</f>
        <v>0</v>
      </c>
      <c r="S80" s="30"/>
      <c r="T80" s="150">
        <f>'Agreed Budget'!AR13</f>
        <v>0</v>
      </c>
      <c r="U80" s="150">
        <f ca="1">E80+I80+M80+Q80</f>
        <v>0</v>
      </c>
      <c r="V80" s="150">
        <f ca="1">T80-U80</f>
        <v>0</v>
      </c>
      <c r="W80" s="97"/>
      <c r="X80" s="158">
        <f>'Agreed Budget'!AS$13</f>
        <v>0</v>
      </c>
      <c r="Y80" s="159">
        <f ca="1">(SUMIF(INDIRECT($H$78&amp;"!$C$3:$C$999"),$B80,INDIRECT($H$78&amp;"!$L$3:$L$999")))+(SUMIF(INDIRECT(L$78&amp;"!$C$3:$C$999"),$B80,INDIRECT(L$78&amp;"!$L$3:$L$999")))+(SUMIF(INDIRECT(P$78&amp;"!$C$3:$C$999"),$B80,INDIRECT(P$78&amp;"!$L$3:$L$999")))+(SUMIF(INDIRECT(D$97&amp;"!$C$3:$C$999"),$B80,INDIRECT(D$40&amp;"!$L$3:$L$999")))</f>
        <v>0</v>
      </c>
      <c r="Z80" s="160">
        <f ca="1">X80-Y80</f>
        <v>0</v>
      </c>
      <c r="AB80" s="175" t="str">
        <f ca="1">IFERROR((Y80-U80)/Y80,"")</f>
        <v/>
      </c>
    </row>
    <row r="81" spans="1:28" x14ac:dyDescent="0.3">
      <c r="A81" s="28"/>
      <c r="B81" s="29" t="s">
        <v>20</v>
      </c>
      <c r="C81" s="30"/>
      <c r="D81" s="31">
        <f ca="1">SUMIF(INDIRECT(D$78&amp;"!F$5:F$9"),$B81,INDIRECT(D$78&amp;"!G$5:G$9"))</f>
        <v>0</v>
      </c>
      <c r="E81" s="32">
        <f ca="1">SUMIF(INDIRECT($H$78&amp;"!$C$3:$C$999"),$B81,INDIRECT($H$78&amp;"!$N$3:$N$999"))</f>
        <v>0</v>
      </c>
      <c r="F81" s="31">
        <f t="shared" ref="F81:F84" ca="1" si="44">D81-E81</f>
        <v>0</v>
      </c>
      <c r="G81" s="30"/>
      <c r="H81" s="31">
        <f ca="1">SUMIF(INDIRECT(H$78&amp;"!F$5:F$9"),$B81,INDIRECT(H$78&amp;"!I$5:I$9"))</f>
        <v>0</v>
      </c>
      <c r="I81" s="32">
        <f ca="1">SUMIF(INDIRECT(L$78&amp;"!$C$3:$C$999"),$B81,INDIRECT(L$78&amp;"!$N$3:$N$999"))</f>
        <v>0</v>
      </c>
      <c r="J81" s="31">
        <f t="shared" ref="J81:J84" ca="1" si="45">H81-I81</f>
        <v>0</v>
      </c>
      <c r="K81" s="30"/>
      <c r="L81" s="31">
        <f ca="1">SUMIF(INDIRECT(L$78&amp;"!F$5:F$9"),$B81,INDIRECT(L$78&amp;"!K$5:K$9"))</f>
        <v>0</v>
      </c>
      <c r="M81" s="32">
        <f ca="1">SUMIF(INDIRECT(P$78&amp;"!$C$3:$C$999"),$B81,INDIRECT(P$78&amp;"!$N$3:$N$999"))</f>
        <v>0</v>
      </c>
      <c r="N81" s="31">
        <f t="shared" ref="N81:N84" ca="1" si="46">L81-M81</f>
        <v>0</v>
      </c>
      <c r="O81" s="30"/>
      <c r="P81" s="31">
        <f ca="1">SUMIF(INDIRECT(P$78&amp;"!F$5:F$9"),$B81,INDIRECT(P$78&amp;"!M$5:M$9"))</f>
        <v>0</v>
      </c>
      <c r="Q81" s="32">
        <f ca="1">SUMIF(INDIRECT(D$40&amp;"!$C$3:$C$999"),$B81,INDIRECT(D$40&amp;"!$N$3:$N$999"))</f>
        <v>0</v>
      </c>
      <c r="R81" s="31">
        <f t="shared" ref="R81:R84" ca="1" si="47">P81-Q81</f>
        <v>0</v>
      </c>
      <c r="S81" s="30"/>
      <c r="T81" s="150">
        <f>'Agreed Budget'!AR21</f>
        <v>0</v>
      </c>
      <c r="U81" s="150">
        <f t="shared" ref="U81:U84" ca="1" si="48">E81+I81+M81+Q81</f>
        <v>0</v>
      </c>
      <c r="V81" s="150">
        <f t="shared" ref="V81:V84" ca="1" si="49">T81-U81</f>
        <v>0</v>
      </c>
      <c r="W81" s="97"/>
      <c r="X81" s="155">
        <f>'Agreed Budget'!AS$21</f>
        <v>0</v>
      </c>
      <c r="Y81" s="156">
        <f ca="1">(SUMIF(INDIRECT($H$78&amp;"!$C$3:$C$999"),$B81,INDIRECT($H$78&amp;"!$L$3:$L$999")))+(SUMIF(INDIRECT(L$78&amp;"!$C$3:$C$999"),$B81,INDIRECT(L$78&amp;"!$L$3:$L$999")))+(SUMIF(INDIRECT(P$78&amp;"!$C$3:$C$999"),$B81,INDIRECT(P$78&amp;"!$L$3:$L$999")))+(SUMIF(INDIRECT(D$97&amp;"!$C$3:$C$999"),$B81,INDIRECT(D$40&amp;"!$L$3:$L$999")))</f>
        <v>0</v>
      </c>
      <c r="Z81" s="157">
        <f t="shared" ref="Z81:Z84" ca="1" si="50">X81-Y81</f>
        <v>0</v>
      </c>
      <c r="AB81" s="175" t="str">
        <f t="shared" ref="AB81:AB84" ca="1" si="51">IFERROR((Y81-U81)/Y81,"")</f>
        <v/>
      </c>
    </row>
    <row r="82" spans="1:28" x14ac:dyDescent="0.3">
      <c r="A82" s="28"/>
      <c r="B82" s="29" t="s">
        <v>21</v>
      </c>
      <c r="C82" s="30"/>
      <c r="D82" s="31">
        <f ca="1">SUMIF(INDIRECT(D$78&amp;"!F$5:F$9"),$B82,INDIRECT(D$78&amp;"!G$5:G$9"))</f>
        <v>0</v>
      </c>
      <c r="E82" s="32">
        <f ca="1">SUMIF(INDIRECT($H$78&amp;"!$C$3:$C$999"),$B82,INDIRECT($H$78&amp;"!$N$3:$N$999"))</f>
        <v>0</v>
      </c>
      <c r="F82" s="31">
        <f t="shared" ca="1" si="44"/>
        <v>0</v>
      </c>
      <c r="G82" s="30"/>
      <c r="H82" s="31">
        <f ca="1">SUMIF(INDIRECT(H$78&amp;"!F$5:F$9"),$B82,INDIRECT(H$78&amp;"!I$5:I$9"))</f>
        <v>0</v>
      </c>
      <c r="I82" s="32">
        <f ca="1">SUMIF(INDIRECT(L$78&amp;"!$C$3:$C$999"),$B82,INDIRECT(L$78&amp;"!$N$3:$N$999"))</f>
        <v>0</v>
      </c>
      <c r="J82" s="31">
        <f t="shared" ca="1" si="45"/>
        <v>0</v>
      </c>
      <c r="K82" s="30"/>
      <c r="L82" s="31">
        <f ca="1">SUMIF(INDIRECT(L$78&amp;"!F$5:F$9"),$B82,INDIRECT(L$78&amp;"!K$5:K$9"))</f>
        <v>0</v>
      </c>
      <c r="M82" s="32">
        <f ca="1">SUMIF(INDIRECT(P$78&amp;"!$C$3:$C$999"),$B82,INDIRECT(P$78&amp;"!$N$3:$N$999"))</f>
        <v>0</v>
      </c>
      <c r="N82" s="31">
        <f t="shared" ca="1" si="46"/>
        <v>0</v>
      </c>
      <c r="O82" s="30"/>
      <c r="P82" s="31">
        <f ca="1">SUMIF(INDIRECT(P$78&amp;"!F$5:F$9"),$B82,INDIRECT(P$78&amp;"!M$5:M$9"))</f>
        <v>0</v>
      </c>
      <c r="Q82" s="32">
        <f ca="1">SUMIF(INDIRECT(D$40&amp;"!$C$3:$C$999"),$B82,INDIRECT(D$40&amp;"!$N$3:$N$999"))</f>
        <v>0</v>
      </c>
      <c r="R82" s="31">
        <f t="shared" ca="1" si="47"/>
        <v>0</v>
      </c>
      <c r="S82" s="30"/>
      <c r="T82" s="150">
        <f>'Agreed Budget'!AR29</f>
        <v>0</v>
      </c>
      <c r="U82" s="150">
        <f t="shared" ca="1" si="48"/>
        <v>0</v>
      </c>
      <c r="V82" s="150">
        <f t="shared" ca="1" si="49"/>
        <v>0</v>
      </c>
      <c r="W82" s="97"/>
      <c r="X82" s="155">
        <f>'Agreed Budget'!AS$29</f>
        <v>0</v>
      </c>
      <c r="Y82" s="156">
        <f ca="1">(SUMIF(INDIRECT($H$78&amp;"!$C$3:$C$999"),$B82,INDIRECT($H$78&amp;"!$L$3:$L$999")))+(SUMIF(INDIRECT(L$78&amp;"!$C$3:$C$999"),$B82,INDIRECT(L$78&amp;"!$L$3:$L$999")))+(SUMIF(INDIRECT(P$78&amp;"!$C$3:$C$999"),$B82,INDIRECT(P$78&amp;"!$L$3:$L$999")))+(SUMIF(INDIRECT(D$97&amp;"!$C$3:$C$999"),$B82,INDIRECT(D$40&amp;"!$L$3:$L$999")))</f>
        <v>0</v>
      </c>
      <c r="Z82" s="157">
        <f t="shared" ca="1" si="50"/>
        <v>0</v>
      </c>
      <c r="AB82" s="175" t="str">
        <f t="shared" ca="1" si="51"/>
        <v/>
      </c>
    </row>
    <row r="83" spans="1:28" x14ac:dyDescent="0.3">
      <c r="A83" s="28"/>
      <c r="B83" s="29" t="s">
        <v>22</v>
      </c>
      <c r="C83" s="30"/>
      <c r="D83" s="31">
        <f ca="1">SUMIF(INDIRECT(D$78&amp;"!F$5:F$9"),$B83,INDIRECT(D$78&amp;"!G$5:G$9"))</f>
        <v>0</v>
      </c>
      <c r="E83" s="32">
        <f ca="1">SUMIF(INDIRECT($H$78&amp;"!$C$3:$C$999"),$B83,INDIRECT($H$78&amp;"!$N$3:$N$999"))</f>
        <v>0</v>
      </c>
      <c r="F83" s="31">
        <f t="shared" ca="1" si="44"/>
        <v>0</v>
      </c>
      <c r="G83" s="30"/>
      <c r="H83" s="31">
        <f ca="1">SUMIF(INDIRECT(H$78&amp;"!F$5:F$9"),$B83,INDIRECT(H$78&amp;"!I$5:I$9"))</f>
        <v>0</v>
      </c>
      <c r="I83" s="32">
        <f ca="1">SUMIF(INDIRECT(L$78&amp;"!$C$3:$C$999"),$B83,INDIRECT(L$78&amp;"!$N$3:$N$999"))</f>
        <v>0</v>
      </c>
      <c r="J83" s="31">
        <f t="shared" ca="1" si="45"/>
        <v>0</v>
      </c>
      <c r="K83" s="30"/>
      <c r="L83" s="31">
        <f ca="1">SUMIF(INDIRECT(L$78&amp;"!F$5:F$9"),$B83,INDIRECT(L$78&amp;"!K$5:K$9"))</f>
        <v>0</v>
      </c>
      <c r="M83" s="32">
        <f ca="1">SUMIF(INDIRECT(P$78&amp;"!$C$3:$C$999"),$B83,INDIRECT(P$78&amp;"!$N$3:$N$999"))</f>
        <v>0</v>
      </c>
      <c r="N83" s="31">
        <f t="shared" ca="1" si="46"/>
        <v>0</v>
      </c>
      <c r="O83" s="30"/>
      <c r="P83" s="31">
        <f ca="1">SUMIF(INDIRECT(P$78&amp;"!F$5:F$9"),$B83,INDIRECT(P$78&amp;"!M$5:M$9"))</f>
        <v>0</v>
      </c>
      <c r="Q83" s="32">
        <f ca="1">SUMIF(INDIRECT(D$40&amp;"!$C$3:$C$999"),$B83,INDIRECT(D$40&amp;"!$N$3:$N$999"))</f>
        <v>0</v>
      </c>
      <c r="R83" s="31">
        <f t="shared" ca="1" si="47"/>
        <v>0</v>
      </c>
      <c r="S83" s="30"/>
      <c r="T83" s="150">
        <f>'Agreed Budget'!AR37</f>
        <v>0</v>
      </c>
      <c r="U83" s="150">
        <f t="shared" ca="1" si="48"/>
        <v>0</v>
      </c>
      <c r="V83" s="150">
        <f t="shared" ca="1" si="49"/>
        <v>0</v>
      </c>
      <c r="W83" s="97"/>
      <c r="X83" s="155">
        <f>'Agreed Budget'!AS$37</f>
        <v>0</v>
      </c>
      <c r="Y83" s="156">
        <f ca="1">(SUMIF(INDIRECT($H$78&amp;"!$C$3:$C$999"),$B83,INDIRECT($H$78&amp;"!$L$3:$L$999")))+(SUMIF(INDIRECT(L$78&amp;"!$C$3:$C$999"),$B83,INDIRECT(L$78&amp;"!$L$3:$L$999")))+(SUMIF(INDIRECT(P$78&amp;"!$C$3:$C$999"),$B83,INDIRECT(P$78&amp;"!$L$3:$L$999")))+(SUMIF(INDIRECT(D$97&amp;"!$C$3:$C$999"),$B83,INDIRECT(D$40&amp;"!$L$3:$L$999")))</f>
        <v>0</v>
      </c>
      <c r="Z83" s="157">
        <f t="shared" ca="1" si="50"/>
        <v>0</v>
      </c>
      <c r="AB83" s="175" t="str">
        <f t="shared" ca="1" si="51"/>
        <v/>
      </c>
    </row>
    <row r="84" spans="1:28" x14ac:dyDescent="0.3">
      <c r="A84" s="28"/>
      <c r="B84" s="29" t="s">
        <v>23</v>
      </c>
      <c r="C84" s="30"/>
      <c r="D84" s="31">
        <f ca="1">SUMIF(INDIRECT(D$78&amp;"!F$5:F$9"),$B84,INDIRECT(D$78&amp;"!G$5:G$9"))</f>
        <v>0</v>
      </c>
      <c r="E84" s="32">
        <f ca="1">SUMIF(INDIRECT($H$78&amp;"!$C$3:$C$999"),$B84,INDIRECT($H$78&amp;"!$N$3:$N$999"))</f>
        <v>0</v>
      </c>
      <c r="F84" s="31">
        <f t="shared" ca="1" si="44"/>
        <v>0</v>
      </c>
      <c r="G84" s="30"/>
      <c r="H84" s="31">
        <f ca="1">SUMIF(INDIRECT(H$78&amp;"!F$5:F$9"),$B84,INDIRECT(H$78&amp;"!I$5:I$9"))</f>
        <v>0</v>
      </c>
      <c r="I84" s="32">
        <f ca="1">SUMIF(INDIRECT(L$78&amp;"!$C$3:$C$999"),$B84,INDIRECT(L$78&amp;"!$N$3:$N$999"))</f>
        <v>0</v>
      </c>
      <c r="J84" s="31">
        <f t="shared" ca="1" si="45"/>
        <v>0</v>
      </c>
      <c r="K84" s="30"/>
      <c r="L84" s="31">
        <f ca="1">SUMIF(INDIRECT(L$78&amp;"!F$5:F$9"),$B84,INDIRECT(L$78&amp;"!K$5:K$9"))</f>
        <v>0</v>
      </c>
      <c r="M84" s="32">
        <f ca="1">SUMIF(INDIRECT(P$78&amp;"!$C$3:$C$999"),$B84,INDIRECT(P$78&amp;"!$N$3:$N$999"))</f>
        <v>0</v>
      </c>
      <c r="N84" s="31">
        <f t="shared" ca="1" si="46"/>
        <v>0</v>
      </c>
      <c r="O84" s="30"/>
      <c r="P84" s="31">
        <f ca="1">SUMIF(INDIRECT(P$78&amp;"!F$5:F$9"),$B84,INDIRECT(P$78&amp;"!M$5:M$9"))</f>
        <v>0</v>
      </c>
      <c r="Q84" s="32">
        <f ca="1">SUMIF(INDIRECT(D$40&amp;"!$C$3:$C$999"),$B84,INDIRECT(D$40&amp;"!$N$3:$N$999"))</f>
        <v>0</v>
      </c>
      <c r="R84" s="31">
        <f t="shared" ca="1" si="47"/>
        <v>0</v>
      </c>
      <c r="S84" s="30"/>
      <c r="T84" s="150">
        <f>'Agreed Budget'!AR45</f>
        <v>0</v>
      </c>
      <c r="U84" s="150">
        <f t="shared" ca="1" si="48"/>
        <v>0</v>
      </c>
      <c r="V84" s="150">
        <f t="shared" ca="1" si="49"/>
        <v>0</v>
      </c>
      <c r="W84" s="97"/>
      <c r="X84" s="155">
        <f>'Agreed Budget'!AS$45</f>
        <v>0</v>
      </c>
      <c r="Y84" s="191">
        <f ca="1">(SUMIF(INDIRECT($H$78&amp;"!$C$3:$C$999"),$B84,INDIRECT($H$78&amp;"!$L$3:$L$999")))+(SUMIF(INDIRECT(L$78&amp;"!$C$3:$C$999"),$B84,INDIRECT(L$78&amp;"!$L$3:$L$999")))+(SUMIF(INDIRECT(P$78&amp;"!$C$3:$C$999"),$B84,INDIRECT(P$78&amp;"!$L$3:$L$999")))+(SUMIF(INDIRECT(D$97&amp;"!$C$3:$C$999"),$B84,INDIRECT(D$40&amp;"!$L$3:$L$999")))</f>
        <v>0</v>
      </c>
      <c r="Z84" s="157">
        <f t="shared" ca="1" si="50"/>
        <v>0</v>
      </c>
      <c r="AB84" s="175" t="str">
        <f t="shared" ca="1" si="51"/>
        <v/>
      </c>
    </row>
    <row r="85" spans="1:28" x14ac:dyDescent="0.3">
      <c r="A85" s="28"/>
      <c r="B85" s="33" t="s">
        <v>24</v>
      </c>
      <c r="C85" s="30"/>
      <c r="D85" s="34">
        <f ca="1">SUM(D80:D84)</f>
        <v>0</v>
      </c>
      <c r="E85" s="34">
        <f ca="1">SUM(E80:E84)</f>
        <v>0</v>
      </c>
      <c r="F85" s="34">
        <f ca="1">SUM(F80:F84)</f>
        <v>0</v>
      </c>
      <c r="G85" s="30"/>
      <c r="H85" s="34">
        <f ca="1">SUM(H80:H84)</f>
        <v>0</v>
      </c>
      <c r="I85" s="34">
        <f ca="1">SUM(I80:I84)</f>
        <v>0</v>
      </c>
      <c r="J85" s="34">
        <f ca="1">SUM(J80:J84)</f>
        <v>0</v>
      </c>
      <c r="K85" s="30"/>
      <c r="L85" s="34">
        <f ca="1">SUM(L80:L84)</f>
        <v>0</v>
      </c>
      <c r="M85" s="34">
        <f ca="1">SUM(M80:M84)</f>
        <v>0</v>
      </c>
      <c r="N85" s="34">
        <f ca="1">SUM(N80:N84)</f>
        <v>0</v>
      </c>
      <c r="O85" s="30"/>
      <c r="P85" s="34">
        <f ca="1">SUM(P80:P84)</f>
        <v>0</v>
      </c>
      <c r="Q85" s="34">
        <f ca="1">SUM(Q80:Q84)</f>
        <v>0</v>
      </c>
      <c r="R85" s="34">
        <f ca="1">SUM(R80:R84)</f>
        <v>0</v>
      </c>
      <c r="S85" s="30"/>
      <c r="T85" s="151">
        <f>SUM(T80:T84)</f>
        <v>0</v>
      </c>
      <c r="U85" s="152">
        <f ca="1">SUM(U80:U84)</f>
        <v>0</v>
      </c>
      <c r="V85" s="153">
        <f ca="1">SUM(V80:V84)</f>
        <v>0</v>
      </c>
      <c r="W85" s="103"/>
      <c r="X85" s="151">
        <f>SUM(X80:X84)</f>
        <v>0</v>
      </c>
      <c r="Y85" s="152">
        <f ca="1">SUM(Y80:Y84)</f>
        <v>0</v>
      </c>
      <c r="Z85" s="153">
        <f ca="1">SUM(Z80:Z84)</f>
        <v>0</v>
      </c>
      <c r="AB85" s="176" t="str">
        <f ca="1">IFERROR((Y85-U85)/Y85,"")</f>
        <v/>
      </c>
    </row>
    <row r="86" spans="1:28" x14ac:dyDescent="0.3">
      <c r="A86" s="28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5"/>
      <c r="W86" s="98"/>
      <c r="X86" s="84"/>
      <c r="Y86" s="85"/>
      <c r="Z86" s="23"/>
      <c r="AB86" s="178"/>
    </row>
    <row r="87" spans="1:28" ht="26" x14ac:dyDescent="0.3">
      <c r="A87" s="28"/>
      <c r="B87" s="106" t="s">
        <v>32</v>
      </c>
      <c r="C87" s="38"/>
      <c r="D87" s="244">
        <f ca="1">Q66</f>
        <v>0</v>
      </c>
      <c r="E87" s="245"/>
      <c r="F87" s="246"/>
      <c r="G87" s="38"/>
      <c r="H87" s="244">
        <f ca="1">E85</f>
        <v>0</v>
      </c>
      <c r="I87" s="245"/>
      <c r="J87" s="246"/>
      <c r="K87" s="38"/>
      <c r="L87" s="244">
        <f ca="1">I85</f>
        <v>0</v>
      </c>
      <c r="M87" s="245"/>
      <c r="N87" s="246"/>
      <c r="O87" s="38"/>
      <c r="P87" s="244">
        <f ca="1">M85</f>
        <v>0</v>
      </c>
      <c r="Q87" s="245"/>
      <c r="R87" s="246"/>
      <c r="S87" s="38"/>
      <c r="T87" s="247">
        <f ca="1">SUM(D87:R87)</f>
        <v>0</v>
      </c>
      <c r="U87" s="248"/>
      <c r="V87" s="35"/>
      <c r="W87" s="98"/>
      <c r="X87" s="86"/>
      <c r="Y87" s="36"/>
      <c r="Z87" s="77"/>
      <c r="AB87" s="30"/>
    </row>
    <row r="88" spans="1:28" ht="6" customHeight="1" x14ac:dyDescent="0.3">
      <c r="A88" s="40"/>
      <c r="B88" s="10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98"/>
      <c r="X88" s="40"/>
      <c r="Y88" s="41"/>
      <c r="Z88" s="88"/>
      <c r="AB88" s="179"/>
    </row>
    <row r="89" spans="1:28" x14ac:dyDescent="0.3">
      <c r="A89" s="40"/>
      <c r="B89" s="107" t="s">
        <v>115</v>
      </c>
      <c r="C89" s="38"/>
      <c r="D89" s="244">
        <v>0</v>
      </c>
      <c r="E89" s="245"/>
      <c r="F89" s="246"/>
      <c r="G89" s="38"/>
      <c r="H89" s="244">
        <v>0</v>
      </c>
      <c r="I89" s="245"/>
      <c r="J89" s="246"/>
      <c r="K89" s="38"/>
      <c r="L89" s="244">
        <v>0</v>
      </c>
      <c r="M89" s="245"/>
      <c r="N89" s="246"/>
      <c r="O89" s="38"/>
      <c r="P89" s="244">
        <v>0</v>
      </c>
      <c r="Q89" s="245"/>
      <c r="R89" s="246"/>
      <c r="S89" s="38"/>
      <c r="T89" s="255">
        <f>SUM(D89:R89)</f>
        <v>0</v>
      </c>
      <c r="U89" s="255"/>
      <c r="V89" s="41"/>
      <c r="W89" s="98"/>
      <c r="X89" s="40"/>
      <c r="Y89" s="41"/>
      <c r="Z89" s="88"/>
      <c r="AB89" s="179"/>
    </row>
    <row r="90" spans="1:28" ht="6" customHeight="1" x14ac:dyDescent="0.3">
      <c r="A90" s="40"/>
      <c r="B90" s="11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98"/>
      <c r="X90" s="40"/>
      <c r="Y90" s="41"/>
      <c r="Z90" s="88"/>
      <c r="AB90" s="179"/>
    </row>
    <row r="91" spans="1:28" ht="26" x14ac:dyDescent="0.3">
      <c r="A91" s="40"/>
      <c r="B91" s="108" t="s">
        <v>116</v>
      </c>
      <c r="C91" s="39"/>
      <c r="D91" s="244">
        <f ca="1">D87-D89</f>
        <v>0</v>
      </c>
      <c r="E91" s="245"/>
      <c r="F91" s="246"/>
      <c r="G91" s="38"/>
      <c r="H91" s="244">
        <f ca="1">H87-H89</f>
        <v>0</v>
      </c>
      <c r="I91" s="245"/>
      <c r="J91" s="246"/>
      <c r="K91" s="38"/>
      <c r="L91" s="244">
        <f ca="1">L87-L89</f>
        <v>0</v>
      </c>
      <c r="M91" s="245"/>
      <c r="N91" s="246"/>
      <c r="O91" s="38"/>
      <c r="P91" s="244">
        <f ca="1">P87-P89</f>
        <v>0</v>
      </c>
      <c r="Q91" s="245"/>
      <c r="R91" s="246"/>
      <c r="S91" s="38"/>
      <c r="T91" s="247">
        <f ca="1">SUM(D91:R91)</f>
        <v>0</v>
      </c>
      <c r="U91" s="248"/>
      <c r="V91" s="38"/>
      <c r="W91" s="98"/>
      <c r="X91" s="89"/>
      <c r="Y91" s="78"/>
      <c r="Z91" s="90"/>
      <c r="AB91" s="179"/>
    </row>
    <row r="92" spans="1:28" x14ac:dyDescent="0.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98"/>
      <c r="X92" s="42"/>
      <c r="Y92" s="43"/>
      <c r="Z92" s="91"/>
      <c r="AB92" s="180"/>
    </row>
    <row r="93" spans="1:28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8" ht="26" x14ac:dyDescent="0.3">
      <c r="A94" s="19"/>
      <c r="B94" s="73" t="s">
        <v>35</v>
      </c>
      <c r="C94" s="19"/>
      <c r="D94" s="196">
        <f ca="1">R85</f>
        <v>0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8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8" x14ac:dyDescent="0.3">
      <c r="A96" s="20"/>
      <c r="B96" s="21"/>
      <c r="C96" s="22"/>
      <c r="D96" s="21"/>
      <c r="E96" s="21"/>
      <c r="F96" s="21"/>
      <c r="G96" s="22"/>
      <c r="H96" s="21"/>
      <c r="I96" s="21"/>
      <c r="J96" s="21"/>
      <c r="K96" s="22"/>
      <c r="L96" s="21"/>
      <c r="M96" s="21"/>
      <c r="N96" s="21"/>
      <c r="O96" s="22"/>
      <c r="P96" s="21"/>
      <c r="Q96" s="21"/>
      <c r="R96" s="21"/>
      <c r="S96" s="22"/>
      <c r="T96" s="22"/>
      <c r="U96" s="22"/>
      <c r="V96" s="22"/>
      <c r="W96" s="97"/>
      <c r="X96" s="21"/>
      <c r="Y96" s="21"/>
      <c r="Z96" s="74"/>
      <c r="AB96" s="177"/>
    </row>
    <row r="97" spans="1:28" x14ac:dyDescent="0.3">
      <c r="A97" s="24"/>
      <c r="B97" s="105" t="s">
        <v>122</v>
      </c>
      <c r="C97" s="26"/>
      <c r="D97" s="249" t="s">
        <v>118</v>
      </c>
      <c r="E97" s="250"/>
      <c r="F97" s="251"/>
      <c r="G97" s="111"/>
      <c r="H97" s="249" t="s">
        <v>119</v>
      </c>
      <c r="I97" s="250"/>
      <c r="J97" s="251"/>
      <c r="K97" s="111"/>
      <c r="L97" s="249" t="s">
        <v>120</v>
      </c>
      <c r="M97" s="250"/>
      <c r="N97" s="251"/>
      <c r="O97" s="111"/>
      <c r="P97" s="249" t="s">
        <v>121</v>
      </c>
      <c r="Q97" s="250"/>
      <c r="R97" s="251"/>
      <c r="S97" s="111"/>
      <c r="T97" s="252" t="s">
        <v>12</v>
      </c>
      <c r="U97" s="253"/>
      <c r="V97" s="254"/>
      <c r="W97" s="112"/>
      <c r="X97" s="252" t="s">
        <v>13</v>
      </c>
      <c r="Y97" s="253"/>
      <c r="Z97" s="254"/>
      <c r="AB97" s="174" t="s">
        <v>130</v>
      </c>
    </row>
    <row r="98" spans="1:28" ht="26" x14ac:dyDescent="0.3">
      <c r="A98" s="45"/>
      <c r="B98" s="27" t="s">
        <v>14</v>
      </c>
      <c r="C98" s="46"/>
      <c r="D98" s="47" t="s">
        <v>31</v>
      </c>
      <c r="E98" s="27" t="s">
        <v>16</v>
      </c>
      <c r="F98" s="48" t="s">
        <v>17</v>
      </c>
      <c r="G98" s="46"/>
      <c r="H98" s="47" t="s">
        <v>31</v>
      </c>
      <c r="I98" s="27" t="s">
        <v>16</v>
      </c>
      <c r="J98" s="48" t="s">
        <v>17</v>
      </c>
      <c r="K98" s="46"/>
      <c r="L98" s="47" t="s">
        <v>31</v>
      </c>
      <c r="M98" s="27" t="s">
        <v>16</v>
      </c>
      <c r="N98" s="48" t="s">
        <v>17</v>
      </c>
      <c r="O98" s="46"/>
      <c r="P98" s="47" t="s">
        <v>31</v>
      </c>
      <c r="Q98" s="27" t="s">
        <v>16</v>
      </c>
      <c r="R98" s="48" t="s">
        <v>17</v>
      </c>
      <c r="S98" s="46"/>
      <c r="T98" s="148" t="s">
        <v>15</v>
      </c>
      <c r="U98" s="148" t="s">
        <v>16</v>
      </c>
      <c r="V98" s="149" t="s">
        <v>18</v>
      </c>
      <c r="W98" s="97"/>
      <c r="X98" s="148" t="s">
        <v>15</v>
      </c>
      <c r="Y98" s="148" t="s">
        <v>16</v>
      </c>
      <c r="Z98" s="154" t="s">
        <v>18</v>
      </c>
      <c r="AB98" s="148" t="s">
        <v>110</v>
      </c>
    </row>
    <row r="99" spans="1:28" x14ac:dyDescent="0.3">
      <c r="A99" s="28"/>
      <c r="B99" s="29" t="s">
        <v>19</v>
      </c>
      <c r="C99" s="30"/>
      <c r="D99" s="31">
        <f ca="1">SUMIF(INDIRECT(D$97&amp;"!F$5:F$9"),$B99,INDIRECT(D$97&amp;"!G$5:G$9"))</f>
        <v>0</v>
      </c>
      <c r="E99" s="32">
        <f ca="1">SUMIF(INDIRECT($H$97&amp;"!$C$3:$C$999"),$B99,INDIRECT($H$97&amp;"!$N$3:$N$999"))</f>
        <v>0</v>
      </c>
      <c r="F99" s="31">
        <f ca="1">D99-E99</f>
        <v>0</v>
      </c>
      <c r="G99" s="30"/>
      <c r="H99" s="31">
        <f ca="1">SUMIF(INDIRECT(H$97&amp;"!F$5:F$9"),$B99,INDIRECT(H$97&amp;"!I$5:I$9"))</f>
        <v>0</v>
      </c>
      <c r="I99" s="32">
        <f ca="1">SUMIF(INDIRECT(L$97&amp;"!$C$3:$C$999"),$B99,INDIRECT(L$97&amp;"!$N$3:$N$999"))</f>
        <v>0</v>
      </c>
      <c r="J99" s="31">
        <f ca="1">H99-I99</f>
        <v>0</v>
      </c>
      <c r="K99" s="30"/>
      <c r="L99" s="31">
        <f ca="1">SUMIF(INDIRECT(L$97&amp;"!F$5:F$9"),$B99,INDIRECT(L$97&amp;"!K$5:K$9"))</f>
        <v>0</v>
      </c>
      <c r="M99" s="32">
        <f ca="1">SUMIF(INDIRECT(P$97&amp;"!$C$3:$C$999"),$B99,INDIRECT(P$97&amp;"!$N$3:$N$999"))</f>
        <v>0</v>
      </c>
      <c r="N99" s="31">
        <f ca="1">L99-M99</f>
        <v>0</v>
      </c>
      <c r="O99" s="30"/>
      <c r="P99" s="31">
        <f ca="1">SUMIF(INDIRECT(P$97&amp;"!F$5:F$9"),$B99,INDIRECT(P$97&amp;"!M$5:M$9"))</f>
        <v>0</v>
      </c>
      <c r="Q99" s="32">
        <f ca="1">SUMIF(INDIRECT(D$40&amp;"!$C$3:$C$999"),$B99,INDIRECT(D$40&amp;"!$N$3:$N$999"))</f>
        <v>0</v>
      </c>
      <c r="R99" s="31">
        <f ca="1">P99-Q99</f>
        <v>0</v>
      </c>
      <c r="S99" s="30"/>
      <c r="T99" s="150">
        <f>'Agreed Budget'!BB13</f>
        <v>0</v>
      </c>
      <c r="U99" s="150">
        <f ca="1">E99+I99+M99+Q99</f>
        <v>0</v>
      </c>
      <c r="V99" s="150">
        <f ca="1">T99-U99</f>
        <v>0</v>
      </c>
      <c r="W99" s="97"/>
      <c r="X99" s="150">
        <f>'Agreed Budget'!BC13</f>
        <v>0</v>
      </c>
      <c r="Y99" s="159">
        <f ca="1">(SUMIF(INDIRECT($H$97&amp;"!$C$3:$C$999"),$B99,INDIRECT($H$97&amp;"!$L$3:$L$999")))+(SUMIF(INDIRECT(L$97&amp;"!$C$3:$C$999"),$B99,INDIRECT(L$97&amp;"!$L$3:$L$999")))+(SUMIF(INDIRECT(P$97&amp;"!$C$3:$C$999"),$B99,INDIRECT(P$97&amp;"!$L$3:$L$999")))</f>
        <v>0</v>
      </c>
      <c r="Z99" s="160">
        <f ca="1">X99-Y99</f>
        <v>0</v>
      </c>
      <c r="AB99" s="175" t="str">
        <f ca="1">IFERROR((Y99-U99)/Y99,"")</f>
        <v/>
      </c>
    </row>
    <row r="100" spans="1:28" x14ac:dyDescent="0.3">
      <c r="A100" s="28"/>
      <c r="B100" s="29" t="s">
        <v>20</v>
      </c>
      <c r="C100" s="30"/>
      <c r="D100" s="31">
        <f t="shared" ref="D100:D103" ca="1" si="52">SUMIF(INDIRECT(D$97&amp;"!F$5:F$9"),$B100,INDIRECT(D$97&amp;"!G$5:G$9"))</f>
        <v>0</v>
      </c>
      <c r="E100" s="32">
        <f ca="1">SUMIF(INDIRECT($H$97&amp;"!$C$3:$C$999"),$B100,INDIRECT($H$97&amp;"!$N$3:$N$999"))</f>
        <v>0</v>
      </c>
      <c r="F100" s="31">
        <f t="shared" ref="F100:F103" ca="1" si="53">D100-E100</f>
        <v>0</v>
      </c>
      <c r="G100" s="30"/>
      <c r="H100" s="31">
        <f t="shared" ref="H100:H103" ca="1" si="54">SUMIF(INDIRECT(H$97&amp;"!F$5:F$9"),$B100,INDIRECT(H$97&amp;"!I$5:I$9"))</f>
        <v>0</v>
      </c>
      <c r="I100" s="32">
        <f ca="1">SUMIF(INDIRECT(L$97&amp;"!$C$3:$C$999"),$B100,INDIRECT(L$97&amp;"!$N$3:$N$999"))</f>
        <v>0</v>
      </c>
      <c r="J100" s="31">
        <f t="shared" ref="J100:J103" ca="1" si="55">H100-I100</f>
        <v>0</v>
      </c>
      <c r="K100" s="30"/>
      <c r="L100" s="31">
        <f t="shared" ref="L100:L103" ca="1" si="56">SUMIF(INDIRECT(L$97&amp;"!F$5:F$9"),$B100,INDIRECT(L$97&amp;"!K$5:K$9"))</f>
        <v>0</v>
      </c>
      <c r="M100" s="32">
        <f ca="1">SUMIF(INDIRECT(P$97&amp;"!$C$3:$C$999"),$B100,INDIRECT(P$97&amp;"!$N$3:$N$999"))</f>
        <v>0</v>
      </c>
      <c r="N100" s="31">
        <f t="shared" ref="N100:N103" ca="1" si="57">L100-M100</f>
        <v>0</v>
      </c>
      <c r="O100" s="30"/>
      <c r="P100" s="31">
        <f t="shared" ref="P100:P103" ca="1" si="58">SUMIF(INDIRECT(P$97&amp;"!F$5:F$9"),$B100,INDIRECT(P$97&amp;"!M$5:M$9"))</f>
        <v>0</v>
      </c>
      <c r="Q100" s="32">
        <f ca="1">SUMIF(INDIRECT(D$40&amp;"!$C$3:$C$999"),$B100,INDIRECT(D$40&amp;"!$N$3:$N$999"))</f>
        <v>0</v>
      </c>
      <c r="R100" s="31">
        <f t="shared" ref="R100:R103" ca="1" si="59">P100-Q100</f>
        <v>0</v>
      </c>
      <c r="S100" s="30"/>
      <c r="T100" s="150">
        <f>'Agreed Budget'!BB21</f>
        <v>0</v>
      </c>
      <c r="U100" s="150">
        <f t="shared" ref="U100:U103" ca="1" si="60">E100+I100+M100+Q100</f>
        <v>0</v>
      </c>
      <c r="V100" s="150">
        <f t="shared" ref="V100:V103" ca="1" si="61">T100-U100</f>
        <v>0</v>
      </c>
      <c r="W100" s="97"/>
      <c r="X100" s="150">
        <f>'Agreed Budget'!BC21</f>
        <v>0</v>
      </c>
      <c r="Y100" s="156">
        <f ca="1">(SUMIF(INDIRECT($H$97&amp;"!$C$3:$C$999"),$B100,INDIRECT($H$97&amp;"!$L$3:$L$999")))+(SUMIF(INDIRECT(L$97&amp;"!$C$3:$C$999"),$B100,INDIRECT(L$97&amp;"!$L$3:$L$999")))+(SUMIF(INDIRECT(P$97&amp;"!$C$3:$C$999"),$B100,INDIRECT(P$97&amp;"!$L$3:$L$999")))</f>
        <v>0</v>
      </c>
      <c r="Z100" s="157">
        <f t="shared" ref="Z100:Z103" ca="1" si="62">X100-Y100</f>
        <v>0</v>
      </c>
      <c r="AB100" s="175" t="str">
        <f t="shared" ref="AB100:AB103" ca="1" si="63">IFERROR((Y100-U100)/Y100,"")</f>
        <v/>
      </c>
    </row>
    <row r="101" spans="1:28" x14ac:dyDescent="0.3">
      <c r="A101" s="28"/>
      <c r="B101" s="29" t="s">
        <v>21</v>
      </c>
      <c r="C101" s="30"/>
      <c r="D101" s="31">
        <f t="shared" ca="1" si="52"/>
        <v>0</v>
      </c>
      <c r="E101" s="32">
        <f ca="1">SUMIF(INDIRECT($H$97&amp;"!$C$3:$C$999"),$B101,INDIRECT($H$97&amp;"!$N$3:$N$999"))</f>
        <v>0</v>
      </c>
      <c r="F101" s="31">
        <f t="shared" ca="1" si="53"/>
        <v>0</v>
      </c>
      <c r="G101" s="30"/>
      <c r="H101" s="31">
        <f t="shared" ca="1" si="54"/>
        <v>0</v>
      </c>
      <c r="I101" s="32">
        <f ca="1">SUMIF(INDIRECT(L$97&amp;"!$C$3:$C$999"),$B101,INDIRECT(L$97&amp;"!$N$3:$N$999"))</f>
        <v>0</v>
      </c>
      <c r="J101" s="31">
        <f t="shared" ca="1" si="55"/>
        <v>0</v>
      </c>
      <c r="K101" s="30"/>
      <c r="L101" s="31">
        <f t="shared" ca="1" si="56"/>
        <v>0</v>
      </c>
      <c r="M101" s="32">
        <f ca="1">SUMIF(INDIRECT(P$97&amp;"!$C$3:$C$999"),$B101,INDIRECT(P$97&amp;"!$N$3:$N$999"))</f>
        <v>0</v>
      </c>
      <c r="N101" s="31">
        <f t="shared" ca="1" si="57"/>
        <v>0</v>
      </c>
      <c r="O101" s="30"/>
      <c r="P101" s="31">
        <f t="shared" ca="1" si="58"/>
        <v>0</v>
      </c>
      <c r="Q101" s="32">
        <f ca="1">SUMIF(INDIRECT(D$40&amp;"!$C$3:$C$999"),$B101,INDIRECT(D$40&amp;"!$N$3:$N$999"))</f>
        <v>0</v>
      </c>
      <c r="R101" s="31">
        <f t="shared" ca="1" si="59"/>
        <v>0</v>
      </c>
      <c r="S101" s="30"/>
      <c r="T101" s="150">
        <f>'Agreed Budget'!BB29</f>
        <v>0</v>
      </c>
      <c r="U101" s="150">
        <f t="shared" ca="1" si="60"/>
        <v>0</v>
      </c>
      <c r="V101" s="150">
        <f t="shared" ca="1" si="61"/>
        <v>0</v>
      </c>
      <c r="W101" s="97"/>
      <c r="X101" s="150">
        <f>'Agreed Budget'!BC29</f>
        <v>0</v>
      </c>
      <c r="Y101" s="156">
        <f ca="1">(SUMIF(INDIRECT($H$97&amp;"!$C$3:$C$999"),$B101,INDIRECT($H$97&amp;"!$L$3:$L$999")))+(SUMIF(INDIRECT(L$97&amp;"!$C$3:$C$999"),$B101,INDIRECT(L$97&amp;"!$L$3:$L$999")))+(SUMIF(INDIRECT(P$97&amp;"!$C$3:$C$999"),$B101,INDIRECT(P$97&amp;"!$L$3:$L$999")))</f>
        <v>0</v>
      </c>
      <c r="Z101" s="157">
        <f t="shared" ca="1" si="62"/>
        <v>0</v>
      </c>
      <c r="AB101" s="175" t="str">
        <f t="shared" ca="1" si="63"/>
        <v/>
      </c>
    </row>
    <row r="102" spans="1:28" x14ac:dyDescent="0.3">
      <c r="A102" s="28"/>
      <c r="B102" s="29" t="s">
        <v>22</v>
      </c>
      <c r="C102" s="30"/>
      <c r="D102" s="31">
        <f t="shared" ca="1" si="52"/>
        <v>0</v>
      </c>
      <c r="E102" s="32">
        <f ca="1">SUMIF(INDIRECT($H$97&amp;"!$C$3:$C$999"),$B102,INDIRECT($H$97&amp;"!$N$3:$N$999"))</f>
        <v>0</v>
      </c>
      <c r="F102" s="31">
        <f t="shared" ca="1" si="53"/>
        <v>0</v>
      </c>
      <c r="G102" s="30"/>
      <c r="H102" s="31">
        <f t="shared" ca="1" si="54"/>
        <v>0</v>
      </c>
      <c r="I102" s="32">
        <f ca="1">SUMIF(INDIRECT(L$97&amp;"!$C$3:$C$999"),$B102,INDIRECT(L$97&amp;"!$N$3:$N$999"))</f>
        <v>0</v>
      </c>
      <c r="J102" s="31">
        <f t="shared" ca="1" si="55"/>
        <v>0</v>
      </c>
      <c r="K102" s="30"/>
      <c r="L102" s="31">
        <f t="shared" ca="1" si="56"/>
        <v>0</v>
      </c>
      <c r="M102" s="32">
        <f ca="1">SUMIF(INDIRECT(P$97&amp;"!$C$3:$C$999"),$B102,INDIRECT(P$97&amp;"!$N$3:$N$999"))</f>
        <v>0</v>
      </c>
      <c r="N102" s="31">
        <f t="shared" ca="1" si="57"/>
        <v>0</v>
      </c>
      <c r="O102" s="30"/>
      <c r="P102" s="31">
        <f t="shared" ca="1" si="58"/>
        <v>0</v>
      </c>
      <c r="Q102" s="32">
        <f ca="1">SUMIF(INDIRECT(D$40&amp;"!$C$3:$C$999"),$B102,INDIRECT(D$40&amp;"!$N$3:$N$999"))</f>
        <v>0</v>
      </c>
      <c r="R102" s="31">
        <f t="shared" ca="1" si="59"/>
        <v>0</v>
      </c>
      <c r="S102" s="30"/>
      <c r="T102" s="150">
        <f>'Agreed Budget'!BB37</f>
        <v>0</v>
      </c>
      <c r="U102" s="150">
        <f t="shared" ca="1" si="60"/>
        <v>0</v>
      </c>
      <c r="V102" s="150">
        <f t="shared" ca="1" si="61"/>
        <v>0</v>
      </c>
      <c r="W102" s="97"/>
      <c r="X102" s="150">
        <f>'Agreed Budget'!BC37</f>
        <v>0</v>
      </c>
      <c r="Y102" s="156">
        <f ca="1">(SUMIF(INDIRECT($H$97&amp;"!$C$3:$C$999"),$B102,INDIRECT($H$97&amp;"!$L$3:$L$999")))+(SUMIF(INDIRECT(L$97&amp;"!$C$3:$C$999"),$B102,INDIRECT(L$97&amp;"!$L$3:$L$999")))+(SUMIF(INDIRECT(P$97&amp;"!$C$3:$C$999"),$B102,INDIRECT(P$97&amp;"!$L$3:$L$999")))</f>
        <v>0</v>
      </c>
      <c r="Z102" s="157">
        <f t="shared" ca="1" si="62"/>
        <v>0</v>
      </c>
      <c r="AB102" s="175" t="str">
        <f t="shared" ca="1" si="63"/>
        <v/>
      </c>
    </row>
    <row r="103" spans="1:28" x14ac:dyDescent="0.3">
      <c r="A103" s="28"/>
      <c r="B103" s="29" t="s">
        <v>23</v>
      </c>
      <c r="C103" s="30"/>
      <c r="D103" s="31">
        <f t="shared" ca="1" si="52"/>
        <v>0</v>
      </c>
      <c r="E103" s="32">
        <f ca="1">SUMIF(INDIRECT($H$97&amp;"!$C$3:$C$999"),$B103,INDIRECT($H$97&amp;"!$N$3:$N$999"))</f>
        <v>0</v>
      </c>
      <c r="F103" s="31">
        <f t="shared" ca="1" si="53"/>
        <v>0</v>
      </c>
      <c r="G103" s="30"/>
      <c r="H103" s="31">
        <f t="shared" ca="1" si="54"/>
        <v>0</v>
      </c>
      <c r="I103" s="32">
        <f ca="1">SUMIF(INDIRECT(L$97&amp;"!$C$3:$C$999"),$B103,INDIRECT(L$97&amp;"!$N$3:$N$999"))</f>
        <v>0</v>
      </c>
      <c r="J103" s="31">
        <f t="shared" ca="1" si="55"/>
        <v>0</v>
      </c>
      <c r="K103" s="30"/>
      <c r="L103" s="31">
        <f t="shared" ca="1" si="56"/>
        <v>0</v>
      </c>
      <c r="M103" s="32">
        <f ca="1">SUMIF(INDIRECT(P$97&amp;"!$C$3:$C$999"),$B103,INDIRECT(P$97&amp;"!$N$3:$N$999"))</f>
        <v>0</v>
      </c>
      <c r="N103" s="31">
        <f t="shared" ca="1" si="57"/>
        <v>0</v>
      </c>
      <c r="O103" s="30"/>
      <c r="P103" s="31">
        <f t="shared" ca="1" si="58"/>
        <v>0</v>
      </c>
      <c r="Q103" s="32">
        <f ca="1">SUMIF(INDIRECT(D$40&amp;"!$C$3:$C$999"),$B103,INDIRECT(D$40&amp;"!$N$3:$N$999"))</f>
        <v>0</v>
      </c>
      <c r="R103" s="31">
        <f t="shared" ca="1" si="59"/>
        <v>0</v>
      </c>
      <c r="S103" s="30"/>
      <c r="T103" s="150">
        <f>'Agreed Budget'!BB45</f>
        <v>0</v>
      </c>
      <c r="U103" s="150">
        <f t="shared" ca="1" si="60"/>
        <v>0</v>
      </c>
      <c r="V103" s="150">
        <f t="shared" ca="1" si="61"/>
        <v>0</v>
      </c>
      <c r="W103" s="97"/>
      <c r="X103" s="150">
        <f>'Agreed Budget'!BC45</f>
        <v>0</v>
      </c>
      <c r="Y103" s="191">
        <f ca="1">(SUMIF(INDIRECT($H$97&amp;"!$C$3:$C$999"),$B103,INDIRECT($H$97&amp;"!$L$3:$L$999")))+(SUMIF(INDIRECT(L$97&amp;"!$C$3:$C$999"),$B103,INDIRECT(L$97&amp;"!$L$3:$L$999")))+(SUMIF(INDIRECT(P$97&amp;"!$C$3:$C$999"),$B103,INDIRECT(P$97&amp;"!$L$3:$L$999")))</f>
        <v>0</v>
      </c>
      <c r="Z103" s="157">
        <f t="shared" ca="1" si="62"/>
        <v>0</v>
      </c>
      <c r="AB103" s="175" t="str">
        <f t="shared" ca="1" si="63"/>
        <v/>
      </c>
    </row>
    <row r="104" spans="1:28" x14ac:dyDescent="0.3">
      <c r="A104" s="28"/>
      <c r="B104" s="33" t="s">
        <v>24</v>
      </c>
      <c r="C104" s="30"/>
      <c r="D104" s="34">
        <f ca="1">SUM(D99:D103)</f>
        <v>0</v>
      </c>
      <c r="E104" s="34">
        <f ca="1">SUM(E99:E103)</f>
        <v>0</v>
      </c>
      <c r="F104" s="34">
        <f ca="1">SUM(F99:F103)</f>
        <v>0</v>
      </c>
      <c r="G104" s="30"/>
      <c r="H104" s="34">
        <f ca="1">SUM(H99:H103)</f>
        <v>0</v>
      </c>
      <c r="I104" s="34">
        <f ca="1">SUM(I99:I103)</f>
        <v>0</v>
      </c>
      <c r="J104" s="34">
        <f ca="1">SUM(J99:J103)</f>
        <v>0</v>
      </c>
      <c r="K104" s="30"/>
      <c r="L104" s="34">
        <f ca="1">SUM(L99:L103)</f>
        <v>0</v>
      </c>
      <c r="M104" s="34">
        <f ca="1">SUM(M99:M103)</f>
        <v>0</v>
      </c>
      <c r="N104" s="34">
        <f ca="1">SUM(N99:N103)</f>
        <v>0</v>
      </c>
      <c r="O104" s="30"/>
      <c r="P104" s="34">
        <f ca="1">SUM(P99:P103)</f>
        <v>0</v>
      </c>
      <c r="Q104" s="34">
        <f ca="1">SUM(Q99:Q103)</f>
        <v>0</v>
      </c>
      <c r="R104" s="34">
        <f ca="1">SUM(R99:R103)</f>
        <v>0</v>
      </c>
      <c r="S104" s="30"/>
      <c r="T104" s="151">
        <f>SUM(T99:T103)</f>
        <v>0</v>
      </c>
      <c r="U104" s="152">
        <f ca="1">SUM(U99:U103)</f>
        <v>0</v>
      </c>
      <c r="V104" s="153">
        <f ca="1">SUM(V99:V103)</f>
        <v>0</v>
      </c>
      <c r="W104" s="103"/>
      <c r="X104" s="151">
        <f>SUM(X99:X103)</f>
        <v>0</v>
      </c>
      <c r="Y104" s="152">
        <f ca="1">SUM(Y99:Y103)</f>
        <v>0</v>
      </c>
      <c r="Z104" s="153">
        <f ca="1">SUM(Z99:Z103)</f>
        <v>0</v>
      </c>
      <c r="AB104" s="176" t="str">
        <f ca="1">IFERROR((Y104-U104)/Y104,"")</f>
        <v/>
      </c>
    </row>
    <row r="105" spans="1:28" x14ac:dyDescent="0.3">
      <c r="A105" s="28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5"/>
      <c r="W105" s="98"/>
      <c r="X105" s="84"/>
      <c r="Y105" s="85"/>
      <c r="Z105" s="23"/>
      <c r="AB105" s="178"/>
    </row>
    <row r="106" spans="1:28" ht="26" x14ac:dyDescent="0.3">
      <c r="A106" s="28"/>
      <c r="B106" s="106" t="s">
        <v>32</v>
      </c>
      <c r="C106" s="38"/>
      <c r="D106" s="244">
        <f ca="1">Q85</f>
        <v>0</v>
      </c>
      <c r="E106" s="245"/>
      <c r="F106" s="246"/>
      <c r="G106" s="38"/>
      <c r="H106" s="244">
        <f ca="1">E104</f>
        <v>0</v>
      </c>
      <c r="I106" s="245"/>
      <c r="J106" s="246"/>
      <c r="K106" s="38"/>
      <c r="L106" s="244">
        <f ca="1">I104</f>
        <v>0</v>
      </c>
      <c r="M106" s="245"/>
      <c r="N106" s="246"/>
      <c r="O106" s="38"/>
      <c r="P106" s="244">
        <f ca="1">M104</f>
        <v>0</v>
      </c>
      <c r="Q106" s="245"/>
      <c r="R106" s="246"/>
      <c r="S106" s="38"/>
      <c r="T106" s="247">
        <f ca="1">SUM(D106:R106)</f>
        <v>0</v>
      </c>
      <c r="U106" s="248"/>
      <c r="V106" s="35"/>
      <c r="W106" s="98"/>
      <c r="X106" s="86"/>
      <c r="Y106" s="36"/>
      <c r="Z106" s="77"/>
      <c r="AB106" s="30"/>
    </row>
    <row r="107" spans="1:28" x14ac:dyDescent="0.3">
      <c r="A107" s="40"/>
      <c r="B107" s="109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98"/>
      <c r="X107" s="40"/>
      <c r="Y107" s="41"/>
      <c r="Z107" s="88"/>
      <c r="AB107" s="179"/>
    </row>
    <row r="108" spans="1:28" x14ac:dyDescent="0.3">
      <c r="A108" s="40"/>
      <c r="B108" s="107" t="s">
        <v>115</v>
      </c>
      <c r="C108" s="38"/>
      <c r="D108" s="244">
        <v>0</v>
      </c>
      <c r="E108" s="245"/>
      <c r="F108" s="246"/>
      <c r="G108" s="38"/>
      <c r="H108" s="244">
        <v>0</v>
      </c>
      <c r="I108" s="245"/>
      <c r="J108" s="246"/>
      <c r="K108" s="38"/>
      <c r="L108" s="244">
        <v>0</v>
      </c>
      <c r="M108" s="245"/>
      <c r="N108" s="246"/>
      <c r="O108" s="38"/>
      <c r="P108" s="244">
        <v>0</v>
      </c>
      <c r="Q108" s="245"/>
      <c r="R108" s="246"/>
      <c r="S108" s="38"/>
      <c r="T108" s="255">
        <f>SUM(D108:R108)</f>
        <v>0</v>
      </c>
      <c r="U108" s="255"/>
      <c r="V108" s="41"/>
      <c r="W108" s="98"/>
      <c r="X108" s="40"/>
      <c r="Y108" s="41"/>
      <c r="Z108" s="88"/>
      <c r="AB108" s="179"/>
    </row>
    <row r="109" spans="1:28" x14ac:dyDescent="0.3">
      <c r="A109" s="40"/>
      <c r="B109" s="11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98"/>
      <c r="X109" s="40"/>
      <c r="Y109" s="41"/>
      <c r="Z109" s="88"/>
      <c r="AB109" s="179"/>
    </row>
    <row r="110" spans="1:28" ht="26" x14ac:dyDescent="0.3">
      <c r="A110" s="40"/>
      <c r="B110" s="108" t="s">
        <v>116</v>
      </c>
      <c r="C110" s="39"/>
      <c r="D110" s="244">
        <f ca="1">D106-D108</f>
        <v>0</v>
      </c>
      <c r="E110" s="245"/>
      <c r="F110" s="246"/>
      <c r="G110" s="38"/>
      <c r="H110" s="244">
        <f ca="1">H106-H108</f>
        <v>0</v>
      </c>
      <c r="I110" s="245"/>
      <c r="J110" s="246"/>
      <c r="K110" s="38"/>
      <c r="L110" s="244">
        <f ca="1">L106-L108</f>
        <v>0</v>
      </c>
      <c r="M110" s="245"/>
      <c r="N110" s="246"/>
      <c r="O110" s="38"/>
      <c r="P110" s="244">
        <f ca="1">P106-P108</f>
        <v>0</v>
      </c>
      <c r="Q110" s="245"/>
      <c r="R110" s="246"/>
      <c r="S110" s="38"/>
      <c r="T110" s="247">
        <f ca="1">SUM(D110:R110)</f>
        <v>0</v>
      </c>
      <c r="U110" s="248"/>
      <c r="V110" s="38"/>
      <c r="W110" s="98"/>
      <c r="X110" s="89"/>
      <c r="Y110" s="78"/>
      <c r="Z110" s="90"/>
      <c r="AB110" s="179"/>
    </row>
    <row r="111" spans="1:28" x14ac:dyDescent="0.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98"/>
      <c r="X111" s="42"/>
      <c r="Y111" s="43"/>
      <c r="Z111" s="91"/>
      <c r="AB111" s="180"/>
    </row>
    <row r="112" spans="1:28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26" x14ac:dyDescent="0.3">
      <c r="A113" s="19"/>
      <c r="B113" s="73" t="s">
        <v>35</v>
      </c>
      <c r="C113" s="19"/>
      <c r="D113" s="196">
        <f ca="1">R104</f>
        <v>0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</sheetData>
  <mergeCells count="128">
    <mergeCell ref="T3:V3"/>
    <mergeCell ref="T12:V12"/>
    <mergeCell ref="T14:V14"/>
    <mergeCell ref="T16:V16"/>
    <mergeCell ref="D49:F49"/>
    <mergeCell ref="X14:Y14"/>
    <mergeCell ref="X16:Y16"/>
    <mergeCell ref="T34:U34"/>
    <mergeCell ref="H34:J34"/>
    <mergeCell ref="L34:N34"/>
    <mergeCell ref="P34:R34"/>
    <mergeCell ref="T49:U49"/>
    <mergeCell ref="H49:J49"/>
    <mergeCell ref="L49:N49"/>
    <mergeCell ref="P49:R49"/>
    <mergeCell ref="D32:F32"/>
    <mergeCell ref="H32:J32"/>
    <mergeCell ref="L32:N32"/>
    <mergeCell ref="P32:R32"/>
    <mergeCell ref="T32:U32"/>
    <mergeCell ref="D16:F16"/>
    <mergeCell ref="H16:J16"/>
    <mergeCell ref="P12:R12"/>
    <mergeCell ref="L16:N16"/>
    <mergeCell ref="D3:F3"/>
    <mergeCell ref="H3:J3"/>
    <mergeCell ref="L3:N3"/>
    <mergeCell ref="P3:R3"/>
    <mergeCell ref="D34:F34"/>
    <mergeCell ref="D14:F14"/>
    <mergeCell ref="H14:J14"/>
    <mergeCell ref="L14:N14"/>
    <mergeCell ref="P14:R14"/>
    <mergeCell ref="D30:F30"/>
    <mergeCell ref="H30:J30"/>
    <mergeCell ref="L30:N30"/>
    <mergeCell ref="P30:R30"/>
    <mergeCell ref="D12:F12"/>
    <mergeCell ref="H12:J12"/>
    <mergeCell ref="L12:N12"/>
    <mergeCell ref="P16:R16"/>
    <mergeCell ref="X12:Y12"/>
    <mergeCell ref="T91:U91"/>
    <mergeCell ref="D89:F89"/>
    <mergeCell ref="H89:J89"/>
    <mergeCell ref="L89:N89"/>
    <mergeCell ref="P89:R89"/>
    <mergeCell ref="T89:U89"/>
    <mergeCell ref="D72:F72"/>
    <mergeCell ref="H72:J72"/>
    <mergeCell ref="L72:N72"/>
    <mergeCell ref="P72:R72"/>
    <mergeCell ref="T72:U72"/>
    <mergeCell ref="D70:F70"/>
    <mergeCell ref="H70:J70"/>
    <mergeCell ref="L70:N70"/>
    <mergeCell ref="P70:R70"/>
    <mergeCell ref="T30:U30"/>
    <mergeCell ref="D87:F87"/>
    <mergeCell ref="H87:J87"/>
    <mergeCell ref="L87:N87"/>
    <mergeCell ref="P87:R87"/>
    <mergeCell ref="T87:U87"/>
    <mergeCell ref="D91:F91"/>
    <mergeCell ref="H91:J91"/>
    <mergeCell ref="X59:Z59"/>
    <mergeCell ref="X78:Z78"/>
    <mergeCell ref="T78:V78"/>
    <mergeCell ref="P78:R78"/>
    <mergeCell ref="L78:N78"/>
    <mergeCell ref="H78:J78"/>
    <mergeCell ref="D78:F78"/>
    <mergeCell ref="D21:F21"/>
    <mergeCell ref="H21:J21"/>
    <mergeCell ref="L21:N21"/>
    <mergeCell ref="P21:R21"/>
    <mergeCell ref="T21:V21"/>
    <mergeCell ref="X21:Z21"/>
    <mergeCell ref="D40:F40"/>
    <mergeCell ref="H40:J40"/>
    <mergeCell ref="L40:N40"/>
    <mergeCell ref="P40:R40"/>
    <mergeCell ref="T40:V40"/>
    <mergeCell ref="X40:Z40"/>
    <mergeCell ref="T70:U70"/>
    <mergeCell ref="D68:F68"/>
    <mergeCell ref="H68:J68"/>
    <mergeCell ref="L68:N68"/>
    <mergeCell ref="P68:R68"/>
    <mergeCell ref="X97:Z97"/>
    <mergeCell ref="T97:V97"/>
    <mergeCell ref="P97:R97"/>
    <mergeCell ref="L97:N97"/>
    <mergeCell ref="H97:J97"/>
    <mergeCell ref="D97:F97"/>
    <mergeCell ref="T110:U110"/>
    <mergeCell ref="P110:R110"/>
    <mergeCell ref="L110:N110"/>
    <mergeCell ref="H110:J110"/>
    <mergeCell ref="D110:F110"/>
    <mergeCell ref="T108:U108"/>
    <mergeCell ref="P108:R108"/>
    <mergeCell ref="L108:N108"/>
    <mergeCell ref="H108:J108"/>
    <mergeCell ref="D108:F108"/>
    <mergeCell ref="T106:U106"/>
    <mergeCell ref="P106:R106"/>
    <mergeCell ref="L106:N106"/>
    <mergeCell ref="H106:J106"/>
    <mergeCell ref="D106:F106"/>
    <mergeCell ref="D51:F51"/>
    <mergeCell ref="T68:U68"/>
    <mergeCell ref="L91:N91"/>
    <mergeCell ref="P91:R91"/>
    <mergeCell ref="H53:J53"/>
    <mergeCell ref="D53:F53"/>
    <mergeCell ref="D59:F59"/>
    <mergeCell ref="H59:J59"/>
    <mergeCell ref="L59:N59"/>
    <mergeCell ref="P59:R59"/>
    <mergeCell ref="T59:V59"/>
    <mergeCell ref="L53:N53"/>
    <mergeCell ref="P53:R53"/>
    <mergeCell ref="T53:U53"/>
    <mergeCell ref="H51:J51"/>
    <mergeCell ref="L51:N51"/>
    <mergeCell ref="P51:R51"/>
    <mergeCell ref="T51:U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X1733"/>
  <sheetViews>
    <sheetView showGridLines="0" topLeftCell="AO1" zoomScale="80" zoomScaleNormal="80" workbookViewId="0">
      <pane ySplit="4" topLeftCell="A5" activePane="bottomLeft" state="frozen"/>
      <selection pane="bottomLeft" activeCell="BF4" sqref="BF4"/>
    </sheetView>
  </sheetViews>
  <sheetFormatPr defaultColWidth="11.453125" defaultRowHeight="15.5" x14ac:dyDescent="0.35"/>
  <cols>
    <col min="1" max="1" width="36.08984375" style="1" customWidth="1"/>
    <col min="2" max="2" width="41.6328125" style="1" customWidth="1"/>
    <col min="3" max="3" width="64.54296875" style="1" customWidth="1"/>
    <col min="4" max="5" width="25.90625" style="1" customWidth="1"/>
    <col min="6" max="55" width="17.90625" style="1" customWidth="1"/>
    <col min="56" max="56" width="1" style="1" customWidth="1"/>
    <col min="57" max="59" width="18.36328125" style="1" customWidth="1"/>
    <col min="60" max="60" width="95.08984375" style="1" customWidth="1"/>
    <col min="61" max="62" width="15.54296875" style="1" customWidth="1"/>
    <col min="63" max="63" width="11.453125" style="3" customWidth="1"/>
    <col min="64" max="64" width="5.36328125" style="1" customWidth="1"/>
    <col min="65" max="287" width="11.453125" style="1"/>
    <col min="288" max="288" width="64.54296875" style="1" customWidth="1"/>
    <col min="289" max="315" width="18.36328125" style="1" customWidth="1"/>
    <col min="316" max="318" width="15.54296875" style="1" customWidth="1"/>
    <col min="319" max="319" width="11.453125" style="1" customWidth="1"/>
    <col min="320" max="320" width="5.36328125" style="1" customWidth="1"/>
    <col min="321" max="543" width="11.453125" style="1"/>
    <col min="544" max="544" width="64.54296875" style="1" customWidth="1"/>
    <col min="545" max="571" width="18.36328125" style="1" customWidth="1"/>
    <col min="572" max="574" width="15.54296875" style="1" customWidth="1"/>
    <col min="575" max="575" width="11.453125" style="1" customWidth="1"/>
    <col min="576" max="576" width="5.36328125" style="1" customWidth="1"/>
    <col min="577" max="799" width="11.453125" style="1"/>
    <col min="800" max="800" width="64.54296875" style="1" customWidth="1"/>
    <col min="801" max="827" width="18.36328125" style="1" customWidth="1"/>
    <col min="828" max="830" width="15.54296875" style="1" customWidth="1"/>
    <col min="831" max="831" width="11.453125" style="1" customWidth="1"/>
    <col min="832" max="832" width="5.36328125" style="1" customWidth="1"/>
    <col min="833" max="1055" width="11.453125" style="1"/>
    <col min="1056" max="1056" width="64.54296875" style="1" customWidth="1"/>
    <col min="1057" max="1083" width="18.36328125" style="1" customWidth="1"/>
    <col min="1084" max="1086" width="15.54296875" style="1" customWidth="1"/>
    <col min="1087" max="1087" width="11.453125" style="1" customWidth="1"/>
    <col min="1088" max="1088" width="5.36328125" style="1" customWidth="1"/>
    <col min="1089" max="1311" width="11.453125" style="1"/>
    <col min="1312" max="1312" width="64.54296875" style="1" customWidth="1"/>
    <col min="1313" max="1339" width="18.36328125" style="1" customWidth="1"/>
    <col min="1340" max="1342" width="15.54296875" style="1" customWidth="1"/>
    <col min="1343" max="1343" width="11.453125" style="1" customWidth="1"/>
    <col min="1344" max="1344" width="5.36328125" style="1" customWidth="1"/>
    <col min="1345" max="1567" width="11.453125" style="1"/>
    <col min="1568" max="1568" width="64.54296875" style="1" customWidth="1"/>
    <col min="1569" max="1595" width="18.36328125" style="1" customWidth="1"/>
    <col min="1596" max="1598" width="15.54296875" style="1" customWidth="1"/>
    <col min="1599" max="1599" width="11.453125" style="1" customWidth="1"/>
    <col min="1600" max="1600" width="5.36328125" style="1" customWidth="1"/>
    <col min="1601" max="1823" width="11.453125" style="1"/>
    <col min="1824" max="1824" width="64.54296875" style="1" customWidth="1"/>
    <col min="1825" max="1851" width="18.36328125" style="1" customWidth="1"/>
    <col min="1852" max="1854" width="15.54296875" style="1" customWidth="1"/>
    <col min="1855" max="1855" width="11.453125" style="1" customWidth="1"/>
    <col min="1856" max="1856" width="5.36328125" style="1" customWidth="1"/>
    <col min="1857" max="2079" width="11.453125" style="1"/>
    <col min="2080" max="2080" width="64.54296875" style="1" customWidth="1"/>
    <col min="2081" max="2107" width="18.36328125" style="1" customWidth="1"/>
    <col min="2108" max="2110" width="15.54296875" style="1" customWidth="1"/>
    <col min="2111" max="2111" width="11.453125" style="1" customWidth="1"/>
    <col min="2112" max="2112" width="5.36328125" style="1" customWidth="1"/>
    <col min="2113" max="2335" width="11.453125" style="1"/>
    <col min="2336" max="2336" width="64.54296875" style="1" customWidth="1"/>
    <col min="2337" max="2363" width="18.36328125" style="1" customWidth="1"/>
    <col min="2364" max="2366" width="15.54296875" style="1" customWidth="1"/>
    <col min="2367" max="2367" width="11.453125" style="1" customWidth="1"/>
    <col min="2368" max="2368" width="5.36328125" style="1" customWidth="1"/>
    <col min="2369" max="2591" width="11.453125" style="1"/>
    <col min="2592" max="2592" width="64.54296875" style="1" customWidth="1"/>
    <col min="2593" max="2619" width="18.36328125" style="1" customWidth="1"/>
    <col min="2620" max="2622" width="15.54296875" style="1" customWidth="1"/>
    <col min="2623" max="2623" width="11.453125" style="1" customWidth="1"/>
    <col min="2624" max="2624" width="5.36328125" style="1" customWidth="1"/>
    <col min="2625" max="2847" width="11.453125" style="1"/>
    <col min="2848" max="2848" width="64.54296875" style="1" customWidth="1"/>
    <col min="2849" max="2875" width="18.36328125" style="1" customWidth="1"/>
    <col min="2876" max="2878" width="15.54296875" style="1" customWidth="1"/>
    <col min="2879" max="2879" width="11.453125" style="1" customWidth="1"/>
    <col min="2880" max="2880" width="5.36328125" style="1" customWidth="1"/>
    <col min="2881" max="3103" width="11.453125" style="1"/>
    <col min="3104" max="3104" width="64.54296875" style="1" customWidth="1"/>
    <col min="3105" max="3131" width="18.36328125" style="1" customWidth="1"/>
    <col min="3132" max="3134" width="15.54296875" style="1" customWidth="1"/>
    <col min="3135" max="3135" width="11.453125" style="1" customWidth="1"/>
    <col min="3136" max="3136" width="5.36328125" style="1" customWidth="1"/>
    <col min="3137" max="3359" width="11.453125" style="1"/>
    <col min="3360" max="3360" width="64.54296875" style="1" customWidth="1"/>
    <col min="3361" max="3387" width="18.36328125" style="1" customWidth="1"/>
    <col min="3388" max="3390" width="15.54296875" style="1" customWidth="1"/>
    <col min="3391" max="3391" width="11.453125" style="1" customWidth="1"/>
    <col min="3392" max="3392" width="5.36328125" style="1" customWidth="1"/>
    <col min="3393" max="3615" width="11.453125" style="1"/>
    <col min="3616" max="3616" width="64.54296875" style="1" customWidth="1"/>
    <col min="3617" max="3643" width="18.36328125" style="1" customWidth="1"/>
    <col min="3644" max="3646" width="15.54296875" style="1" customWidth="1"/>
    <col min="3647" max="3647" width="11.453125" style="1" customWidth="1"/>
    <col min="3648" max="3648" width="5.36328125" style="1" customWidth="1"/>
    <col min="3649" max="3871" width="11.453125" style="1"/>
    <col min="3872" max="3872" width="64.54296875" style="1" customWidth="1"/>
    <col min="3873" max="3899" width="18.36328125" style="1" customWidth="1"/>
    <col min="3900" max="3902" width="15.54296875" style="1" customWidth="1"/>
    <col min="3903" max="3903" width="11.453125" style="1" customWidth="1"/>
    <col min="3904" max="3904" width="5.36328125" style="1" customWidth="1"/>
    <col min="3905" max="4127" width="11.453125" style="1"/>
    <col min="4128" max="4128" width="64.54296875" style="1" customWidth="1"/>
    <col min="4129" max="4155" width="18.36328125" style="1" customWidth="1"/>
    <col min="4156" max="4158" width="15.54296875" style="1" customWidth="1"/>
    <col min="4159" max="4159" width="11.453125" style="1" customWidth="1"/>
    <col min="4160" max="4160" width="5.36328125" style="1" customWidth="1"/>
    <col min="4161" max="4383" width="11.453125" style="1"/>
    <col min="4384" max="4384" width="64.54296875" style="1" customWidth="1"/>
    <col min="4385" max="4411" width="18.36328125" style="1" customWidth="1"/>
    <col min="4412" max="4414" width="15.54296875" style="1" customWidth="1"/>
    <col min="4415" max="4415" width="11.453125" style="1" customWidth="1"/>
    <col min="4416" max="4416" width="5.36328125" style="1" customWidth="1"/>
    <col min="4417" max="4639" width="11.453125" style="1"/>
    <col min="4640" max="4640" width="64.54296875" style="1" customWidth="1"/>
    <col min="4641" max="4667" width="18.36328125" style="1" customWidth="1"/>
    <col min="4668" max="4670" width="15.54296875" style="1" customWidth="1"/>
    <col min="4671" max="4671" width="11.453125" style="1" customWidth="1"/>
    <col min="4672" max="4672" width="5.36328125" style="1" customWidth="1"/>
    <col min="4673" max="4895" width="11.453125" style="1"/>
    <col min="4896" max="4896" width="64.54296875" style="1" customWidth="1"/>
    <col min="4897" max="4923" width="18.36328125" style="1" customWidth="1"/>
    <col min="4924" max="4926" width="15.54296875" style="1" customWidth="1"/>
    <col min="4927" max="4927" width="11.453125" style="1" customWidth="1"/>
    <col min="4928" max="4928" width="5.36328125" style="1" customWidth="1"/>
    <col min="4929" max="5151" width="11.453125" style="1"/>
    <col min="5152" max="5152" width="64.54296875" style="1" customWidth="1"/>
    <col min="5153" max="5179" width="18.36328125" style="1" customWidth="1"/>
    <col min="5180" max="5182" width="15.54296875" style="1" customWidth="1"/>
    <col min="5183" max="5183" width="11.453125" style="1" customWidth="1"/>
    <col min="5184" max="5184" width="5.36328125" style="1" customWidth="1"/>
    <col min="5185" max="5407" width="11.453125" style="1"/>
    <col min="5408" max="5408" width="64.54296875" style="1" customWidth="1"/>
    <col min="5409" max="5435" width="18.36328125" style="1" customWidth="1"/>
    <col min="5436" max="5438" width="15.54296875" style="1" customWidth="1"/>
    <col min="5439" max="5439" width="11.453125" style="1" customWidth="1"/>
    <col min="5440" max="5440" width="5.36328125" style="1" customWidth="1"/>
    <col min="5441" max="5663" width="11.453125" style="1"/>
    <col min="5664" max="5664" width="64.54296875" style="1" customWidth="1"/>
    <col min="5665" max="5691" width="18.36328125" style="1" customWidth="1"/>
    <col min="5692" max="5694" width="15.54296875" style="1" customWidth="1"/>
    <col min="5695" max="5695" width="11.453125" style="1" customWidth="1"/>
    <col min="5696" max="5696" width="5.36328125" style="1" customWidth="1"/>
    <col min="5697" max="5919" width="11.453125" style="1"/>
    <col min="5920" max="5920" width="64.54296875" style="1" customWidth="1"/>
    <col min="5921" max="5947" width="18.36328125" style="1" customWidth="1"/>
    <col min="5948" max="5950" width="15.54296875" style="1" customWidth="1"/>
    <col min="5951" max="5951" width="11.453125" style="1" customWidth="1"/>
    <col min="5952" max="5952" width="5.36328125" style="1" customWidth="1"/>
    <col min="5953" max="6175" width="11.453125" style="1"/>
    <col min="6176" max="6176" width="64.54296875" style="1" customWidth="1"/>
    <col min="6177" max="6203" width="18.36328125" style="1" customWidth="1"/>
    <col min="6204" max="6206" width="15.54296875" style="1" customWidth="1"/>
    <col min="6207" max="6207" width="11.453125" style="1" customWidth="1"/>
    <col min="6208" max="6208" width="5.36328125" style="1" customWidth="1"/>
    <col min="6209" max="6431" width="11.453125" style="1"/>
    <col min="6432" max="6432" width="64.54296875" style="1" customWidth="1"/>
    <col min="6433" max="6459" width="18.36328125" style="1" customWidth="1"/>
    <col min="6460" max="6462" width="15.54296875" style="1" customWidth="1"/>
    <col min="6463" max="6463" width="11.453125" style="1" customWidth="1"/>
    <col min="6464" max="6464" width="5.36328125" style="1" customWidth="1"/>
    <col min="6465" max="6687" width="11.453125" style="1"/>
    <col min="6688" max="6688" width="64.54296875" style="1" customWidth="1"/>
    <col min="6689" max="6715" width="18.36328125" style="1" customWidth="1"/>
    <col min="6716" max="6718" width="15.54296875" style="1" customWidth="1"/>
    <col min="6719" max="6719" width="11.453125" style="1" customWidth="1"/>
    <col min="6720" max="6720" width="5.36328125" style="1" customWidth="1"/>
    <col min="6721" max="6943" width="11.453125" style="1"/>
    <col min="6944" max="6944" width="64.54296875" style="1" customWidth="1"/>
    <col min="6945" max="6971" width="18.36328125" style="1" customWidth="1"/>
    <col min="6972" max="6974" width="15.54296875" style="1" customWidth="1"/>
    <col min="6975" max="6975" width="11.453125" style="1" customWidth="1"/>
    <col min="6976" max="6976" width="5.36328125" style="1" customWidth="1"/>
    <col min="6977" max="7199" width="11.453125" style="1"/>
    <col min="7200" max="7200" width="64.54296875" style="1" customWidth="1"/>
    <col min="7201" max="7227" width="18.36328125" style="1" customWidth="1"/>
    <col min="7228" max="7230" width="15.54296875" style="1" customWidth="1"/>
    <col min="7231" max="7231" width="11.453125" style="1" customWidth="1"/>
    <col min="7232" max="7232" width="5.36328125" style="1" customWidth="1"/>
    <col min="7233" max="7455" width="11.453125" style="1"/>
    <col min="7456" max="7456" width="64.54296875" style="1" customWidth="1"/>
    <col min="7457" max="7483" width="18.36328125" style="1" customWidth="1"/>
    <col min="7484" max="7486" width="15.54296875" style="1" customWidth="1"/>
    <col min="7487" max="7487" width="11.453125" style="1" customWidth="1"/>
    <col min="7488" max="7488" width="5.36328125" style="1" customWidth="1"/>
    <col min="7489" max="7711" width="11.453125" style="1"/>
    <col min="7712" max="7712" width="64.54296875" style="1" customWidth="1"/>
    <col min="7713" max="7739" width="18.36328125" style="1" customWidth="1"/>
    <col min="7740" max="7742" width="15.54296875" style="1" customWidth="1"/>
    <col min="7743" max="7743" width="11.453125" style="1" customWidth="1"/>
    <col min="7744" max="7744" width="5.36328125" style="1" customWidth="1"/>
    <col min="7745" max="7967" width="11.453125" style="1"/>
    <col min="7968" max="7968" width="64.54296875" style="1" customWidth="1"/>
    <col min="7969" max="7995" width="18.36328125" style="1" customWidth="1"/>
    <col min="7996" max="7998" width="15.54296875" style="1" customWidth="1"/>
    <col min="7999" max="7999" width="11.453125" style="1" customWidth="1"/>
    <col min="8000" max="8000" width="5.36328125" style="1" customWidth="1"/>
    <col min="8001" max="8223" width="11.453125" style="1"/>
    <col min="8224" max="8224" width="64.54296875" style="1" customWidth="1"/>
    <col min="8225" max="8251" width="18.36328125" style="1" customWidth="1"/>
    <col min="8252" max="8254" width="15.54296875" style="1" customWidth="1"/>
    <col min="8255" max="8255" width="11.453125" style="1" customWidth="1"/>
    <col min="8256" max="8256" width="5.36328125" style="1" customWidth="1"/>
    <col min="8257" max="8479" width="11.453125" style="1"/>
    <col min="8480" max="8480" width="64.54296875" style="1" customWidth="1"/>
    <col min="8481" max="8507" width="18.36328125" style="1" customWidth="1"/>
    <col min="8508" max="8510" width="15.54296875" style="1" customWidth="1"/>
    <col min="8511" max="8511" width="11.453125" style="1" customWidth="1"/>
    <col min="8512" max="8512" width="5.36328125" style="1" customWidth="1"/>
    <col min="8513" max="8735" width="11.453125" style="1"/>
    <col min="8736" max="8736" width="64.54296875" style="1" customWidth="1"/>
    <col min="8737" max="8763" width="18.36328125" style="1" customWidth="1"/>
    <col min="8764" max="8766" width="15.54296875" style="1" customWidth="1"/>
    <col min="8767" max="8767" width="11.453125" style="1" customWidth="1"/>
    <col min="8768" max="8768" width="5.36328125" style="1" customWidth="1"/>
    <col min="8769" max="8991" width="11.453125" style="1"/>
    <col min="8992" max="8992" width="64.54296875" style="1" customWidth="1"/>
    <col min="8993" max="9019" width="18.36328125" style="1" customWidth="1"/>
    <col min="9020" max="9022" width="15.54296875" style="1" customWidth="1"/>
    <col min="9023" max="9023" width="11.453125" style="1" customWidth="1"/>
    <col min="9024" max="9024" width="5.36328125" style="1" customWidth="1"/>
    <col min="9025" max="9247" width="11.453125" style="1"/>
    <col min="9248" max="9248" width="64.54296875" style="1" customWidth="1"/>
    <col min="9249" max="9275" width="18.36328125" style="1" customWidth="1"/>
    <col min="9276" max="9278" width="15.54296875" style="1" customWidth="1"/>
    <col min="9279" max="9279" width="11.453125" style="1" customWidth="1"/>
    <col min="9280" max="9280" width="5.36328125" style="1" customWidth="1"/>
    <col min="9281" max="9503" width="11.453125" style="1"/>
    <col min="9504" max="9504" width="64.54296875" style="1" customWidth="1"/>
    <col min="9505" max="9531" width="18.36328125" style="1" customWidth="1"/>
    <col min="9532" max="9534" width="15.54296875" style="1" customWidth="1"/>
    <col min="9535" max="9535" width="11.453125" style="1" customWidth="1"/>
    <col min="9536" max="9536" width="5.36328125" style="1" customWidth="1"/>
    <col min="9537" max="9759" width="11.453125" style="1"/>
    <col min="9760" max="9760" width="64.54296875" style="1" customWidth="1"/>
    <col min="9761" max="9787" width="18.36328125" style="1" customWidth="1"/>
    <col min="9788" max="9790" width="15.54296875" style="1" customWidth="1"/>
    <col min="9791" max="9791" width="11.453125" style="1" customWidth="1"/>
    <col min="9792" max="9792" width="5.36328125" style="1" customWidth="1"/>
    <col min="9793" max="10015" width="11.453125" style="1"/>
    <col min="10016" max="10016" width="64.54296875" style="1" customWidth="1"/>
    <col min="10017" max="10043" width="18.36328125" style="1" customWidth="1"/>
    <col min="10044" max="10046" width="15.54296875" style="1" customWidth="1"/>
    <col min="10047" max="10047" width="11.453125" style="1" customWidth="1"/>
    <col min="10048" max="10048" width="5.36328125" style="1" customWidth="1"/>
    <col min="10049" max="10271" width="11.453125" style="1"/>
    <col min="10272" max="10272" width="64.54296875" style="1" customWidth="1"/>
    <col min="10273" max="10299" width="18.36328125" style="1" customWidth="1"/>
    <col min="10300" max="10302" width="15.54296875" style="1" customWidth="1"/>
    <col min="10303" max="10303" width="11.453125" style="1" customWidth="1"/>
    <col min="10304" max="10304" width="5.36328125" style="1" customWidth="1"/>
    <col min="10305" max="10527" width="11.453125" style="1"/>
    <col min="10528" max="10528" width="64.54296875" style="1" customWidth="1"/>
    <col min="10529" max="10555" width="18.36328125" style="1" customWidth="1"/>
    <col min="10556" max="10558" width="15.54296875" style="1" customWidth="1"/>
    <col min="10559" max="10559" width="11.453125" style="1" customWidth="1"/>
    <col min="10560" max="10560" width="5.36328125" style="1" customWidth="1"/>
    <col min="10561" max="10783" width="11.453125" style="1"/>
    <col min="10784" max="10784" width="64.54296875" style="1" customWidth="1"/>
    <col min="10785" max="10811" width="18.36328125" style="1" customWidth="1"/>
    <col min="10812" max="10814" width="15.54296875" style="1" customWidth="1"/>
    <col min="10815" max="10815" width="11.453125" style="1" customWidth="1"/>
    <col min="10816" max="10816" width="5.36328125" style="1" customWidth="1"/>
    <col min="10817" max="11039" width="11.453125" style="1"/>
    <col min="11040" max="11040" width="64.54296875" style="1" customWidth="1"/>
    <col min="11041" max="11067" width="18.36328125" style="1" customWidth="1"/>
    <col min="11068" max="11070" width="15.54296875" style="1" customWidth="1"/>
    <col min="11071" max="11071" width="11.453125" style="1" customWidth="1"/>
    <col min="11072" max="11072" width="5.36328125" style="1" customWidth="1"/>
    <col min="11073" max="11295" width="11.453125" style="1"/>
    <col min="11296" max="11296" width="64.54296875" style="1" customWidth="1"/>
    <col min="11297" max="11323" width="18.36328125" style="1" customWidth="1"/>
    <col min="11324" max="11326" width="15.54296875" style="1" customWidth="1"/>
    <col min="11327" max="11327" width="11.453125" style="1" customWidth="1"/>
    <col min="11328" max="11328" width="5.36328125" style="1" customWidth="1"/>
    <col min="11329" max="11551" width="11.453125" style="1"/>
    <col min="11552" max="11552" width="64.54296875" style="1" customWidth="1"/>
    <col min="11553" max="11579" width="18.36328125" style="1" customWidth="1"/>
    <col min="11580" max="11582" width="15.54296875" style="1" customWidth="1"/>
    <col min="11583" max="11583" width="11.453125" style="1" customWidth="1"/>
    <col min="11584" max="11584" width="5.36328125" style="1" customWidth="1"/>
    <col min="11585" max="11807" width="11.453125" style="1"/>
    <col min="11808" max="11808" width="64.54296875" style="1" customWidth="1"/>
    <col min="11809" max="11835" width="18.36328125" style="1" customWidth="1"/>
    <col min="11836" max="11838" width="15.54296875" style="1" customWidth="1"/>
    <col min="11839" max="11839" width="11.453125" style="1" customWidth="1"/>
    <col min="11840" max="11840" width="5.36328125" style="1" customWidth="1"/>
    <col min="11841" max="12063" width="11.453125" style="1"/>
    <col min="12064" max="12064" width="64.54296875" style="1" customWidth="1"/>
    <col min="12065" max="12091" width="18.36328125" style="1" customWidth="1"/>
    <col min="12092" max="12094" width="15.54296875" style="1" customWidth="1"/>
    <col min="12095" max="12095" width="11.453125" style="1" customWidth="1"/>
    <col min="12096" max="12096" width="5.36328125" style="1" customWidth="1"/>
    <col min="12097" max="12319" width="11.453125" style="1"/>
    <col min="12320" max="12320" width="64.54296875" style="1" customWidth="1"/>
    <col min="12321" max="12347" width="18.36328125" style="1" customWidth="1"/>
    <col min="12348" max="12350" width="15.54296875" style="1" customWidth="1"/>
    <col min="12351" max="12351" width="11.453125" style="1" customWidth="1"/>
    <col min="12352" max="12352" width="5.36328125" style="1" customWidth="1"/>
    <col min="12353" max="12575" width="11.453125" style="1"/>
    <col min="12576" max="12576" width="64.54296875" style="1" customWidth="1"/>
    <col min="12577" max="12603" width="18.36328125" style="1" customWidth="1"/>
    <col min="12604" max="12606" width="15.54296875" style="1" customWidth="1"/>
    <col min="12607" max="12607" width="11.453125" style="1" customWidth="1"/>
    <col min="12608" max="12608" width="5.36328125" style="1" customWidth="1"/>
    <col min="12609" max="12831" width="11.453125" style="1"/>
    <col min="12832" max="12832" width="64.54296875" style="1" customWidth="1"/>
    <col min="12833" max="12859" width="18.36328125" style="1" customWidth="1"/>
    <col min="12860" max="12862" width="15.54296875" style="1" customWidth="1"/>
    <col min="12863" max="12863" width="11.453125" style="1" customWidth="1"/>
    <col min="12864" max="12864" width="5.36328125" style="1" customWidth="1"/>
    <col min="12865" max="13087" width="11.453125" style="1"/>
    <col min="13088" max="13088" width="64.54296875" style="1" customWidth="1"/>
    <col min="13089" max="13115" width="18.36328125" style="1" customWidth="1"/>
    <col min="13116" max="13118" width="15.54296875" style="1" customWidth="1"/>
    <col min="13119" max="13119" width="11.453125" style="1" customWidth="1"/>
    <col min="13120" max="13120" width="5.36328125" style="1" customWidth="1"/>
    <col min="13121" max="13343" width="11.453125" style="1"/>
    <col min="13344" max="13344" width="64.54296875" style="1" customWidth="1"/>
    <col min="13345" max="13371" width="18.36328125" style="1" customWidth="1"/>
    <col min="13372" max="13374" width="15.54296875" style="1" customWidth="1"/>
    <col min="13375" max="13375" width="11.453125" style="1" customWidth="1"/>
    <col min="13376" max="13376" width="5.36328125" style="1" customWidth="1"/>
    <col min="13377" max="13599" width="11.453125" style="1"/>
    <col min="13600" max="13600" width="64.54296875" style="1" customWidth="1"/>
    <col min="13601" max="13627" width="18.36328125" style="1" customWidth="1"/>
    <col min="13628" max="13630" width="15.54296875" style="1" customWidth="1"/>
    <col min="13631" max="13631" width="11.453125" style="1" customWidth="1"/>
    <col min="13632" max="13632" width="5.36328125" style="1" customWidth="1"/>
    <col min="13633" max="13855" width="11.453125" style="1"/>
    <col min="13856" max="13856" width="64.54296875" style="1" customWidth="1"/>
    <col min="13857" max="13883" width="18.36328125" style="1" customWidth="1"/>
    <col min="13884" max="13886" width="15.54296875" style="1" customWidth="1"/>
    <col min="13887" max="13887" width="11.453125" style="1" customWidth="1"/>
    <col min="13888" max="13888" width="5.36328125" style="1" customWidth="1"/>
    <col min="13889" max="14111" width="11.453125" style="1"/>
    <col min="14112" max="14112" width="64.54296875" style="1" customWidth="1"/>
    <col min="14113" max="14139" width="18.36328125" style="1" customWidth="1"/>
    <col min="14140" max="14142" width="15.54296875" style="1" customWidth="1"/>
    <col min="14143" max="14143" width="11.453125" style="1" customWidth="1"/>
    <col min="14144" max="14144" width="5.36328125" style="1" customWidth="1"/>
    <col min="14145" max="14367" width="11.453125" style="1"/>
    <col min="14368" max="14368" width="64.54296875" style="1" customWidth="1"/>
    <col min="14369" max="14395" width="18.36328125" style="1" customWidth="1"/>
    <col min="14396" max="14398" width="15.54296875" style="1" customWidth="1"/>
    <col min="14399" max="14399" width="11.453125" style="1" customWidth="1"/>
    <col min="14400" max="14400" width="5.36328125" style="1" customWidth="1"/>
    <col min="14401" max="14623" width="11.453125" style="1"/>
    <col min="14624" max="14624" width="64.54296875" style="1" customWidth="1"/>
    <col min="14625" max="14651" width="18.36328125" style="1" customWidth="1"/>
    <col min="14652" max="14654" width="15.54296875" style="1" customWidth="1"/>
    <col min="14655" max="14655" width="11.453125" style="1" customWidth="1"/>
    <col min="14656" max="14656" width="5.36328125" style="1" customWidth="1"/>
    <col min="14657" max="14879" width="11.453125" style="1"/>
    <col min="14880" max="14880" width="64.54296875" style="1" customWidth="1"/>
    <col min="14881" max="14907" width="18.36328125" style="1" customWidth="1"/>
    <col min="14908" max="14910" width="15.54296875" style="1" customWidth="1"/>
    <col min="14911" max="14911" width="11.453125" style="1" customWidth="1"/>
    <col min="14912" max="14912" width="5.36328125" style="1" customWidth="1"/>
    <col min="14913" max="15135" width="11.453125" style="1"/>
    <col min="15136" max="15136" width="64.54296875" style="1" customWidth="1"/>
    <col min="15137" max="15163" width="18.36328125" style="1" customWidth="1"/>
    <col min="15164" max="15166" width="15.54296875" style="1" customWidth="1"/>
    <col min="15167" max="15167" width="11.453125" style="1" customWidth="1"/>
    <col min="15168" max="15168" width="5.36328125" style="1" customWidth="1"/>
    <col min="15169" max="15391" width="11.453125" style="1"/>
    <col min="15392" max="15392" width="64.54296875" style="1" customWidth="1"/>
    <col min="15393" max="15419" width="18.36328125" style="1" customWidth="1"/>
    <col min="15420" max="15422" width="15.54296875" style="1" customWidth="1"/>
    <col min="15423" max="15423" width="11.453125" style="1" customWidth="1"/>
    <col min="15424" max="15424" width="5.36328125" style="1" customWidth="1"/>
    <col min="15425" max="15647" width="11.453125" style="1"/>
    <col min="15648" max="15648" width="64.54296875" style="1" customWidth="1"/>
    <col min="15649" max="15675" width="18.36328125" style="1" customWidth="1"/>
    <col min="15676" max="15678" width="15.54296875" style="1" customWidth="1"/>
    <col min="15679" max="15679" width="11.453125" style="1" customWidth="1"/>
    <col min="15680" max="15680" width="5.36328125" style="1" customWidth="1"/>
    <col min="15681" max="15903" width="11.453125" style="1"/>
    <col min="15904" max="15904" width="64.54296875" style="1" customWidth="1"/>
    <col min="15905" max="15931" width="18.36328125" style="1" customWidth="1"/>
    <col min="15932" max="15934" width="15.54296875" style="1" customWidth="1"/>
    <col min="15935" max="15935" width="11.453125" style="1" customWidth="1"/>
    <col min="15936" max="15936" width="5.36328125" style="1" customWidth="1"/>
    <col min="15937" max="16159" width="11.453125" style="1"/>
    <col min="16160" max="16160" width="64.54296875" style="1" customWidth="1"/>
    <col min="16161" max="16187" width="18.36328125" style="1" customWidth="1"/>
    <col min="16188" max="16190" width="15.54296875" style="1" customWidth="1"/>
    <col min="16191" max="16191" width="11.453125" style="1" customWidth="1"/>
    <col min="16192" max="16192" width="5.36328125" style="1" customWidth="1"/>
    <col min="16193" max="16384" width="11.453125" style="1"/>
  </cols>
  <sheetData>
    <row r="1" spans="1:63" x14ac:dyDescent="0.35">
      <c r="BK1" s="80"/>
    </row>
    <row r="2" spans="1:63" ht="24.9" customHeight="1" x14ac:dyDescent="0.35">
      <c r="F2" s="259" t="s">
        <v>126</v>
      </c>
      <c r="G2" s="260"/>
      <c r="H2" s="260"/>
      <c r="I2" s="260"/>
      <c r="J2" s="260"/>
      <c r="K2" s="260"/>
      <c r="L2" s="260"/>
      <c r="M2" s="261"/>
      <c r="N2" s="80"/>
      <c r="O2" s="6"/>
      <c r="P2" s="259" t="s">
        <v>127</v>
      </c>
      <c r="Q2" s="260"/>
      <c r="R2" s="260"/>
      <c r="S2" s="260"/>
      <c r="T2" s="260"/>
      <c r="U2" s="260"/>
      <c r="V2" s="260"/>
      <c r="W2" s="261"/>
      <c r="X2" s="80"/>
      <c r="Y2" s="6"/>
      <c r="Z2" s="259" t="s">
        <v>128</v>
      </c>
      <c r="AA2" s="260"/>
      <c r="AB2" s="260"/>
      <c r="AC2" s="260"/>
      <c r="AD2" s="260"/>
      <c r="AE2" s="260"/>
      <c r="AF2" s="260"/>
      <c r="AG2" s="261"/>
      <c r="AH2" s="80"/>
      <c r="AI2" s="6"/>
      <c r="AJ2" s="259" t="s">
        <v>193</v>
      </c>
      <c r="AK2" s="260"/>
      <c r="AL2" s="260"/>
      <c r="AM2" s="260"/>
      <c r="AN2" s="260"/>
      <c r="AO2" s="260"/>
      <c r="AP2" s="260"/>
      <c r="AQ2" s="261"/>
      <c r="AR2" s="80"/>
      <c r="AS2" s="6"/>
      <c r="AT2" s="259" t="s">
        <v>194</v>
      </c>
      <c r="AU2" s="260"/>
      <c r="AV2" s="260"/>
      <c r="AW2" s="260"/>
      <c r="AX2" s="260"/>
      <c r="AY2" s="260"/>
      <c r="AZ2" s="260"/>
      <c r="BA2" s="261"/>
      <c r="BB2" s="80"/>
      <c r="BC2" s="6"/>
      <c r="BD2" s="6"/>
      <c r="BE2" s="4"/>
      <c r="BF2" s="4"/>
      <c r="BG2" s="4"/>
      <c r="BH2" s="4"/>
      <c r="BI2" s="4"/>
      <c r="BJ2" s="4"/>
      <c r="BK2" s="5"/>
    </row>
    <row r="3" spans="1:63" ht="24.9" customHeight="1" x14ac:dyDescent="0.35">
      <c r="B3" s="123"/>
      <c r="C3" s="123"/>
      <c r="D3" s="123"/>
      <c r="E3" s="123"/>
      <c r="F3" s="262" t="s">
        <v>48</v>
      </c>
      <c r="G3" s="262"/>
      <c r="H3" s="262" t="s">
        <v>49</v>
      </c>
      <c r="I3" s="262"/>
      <c r="J3" s="262" t="s">
        <v>50</v>
      </c>
      <c r="K3" s="262"/>
      <c r="L3" s="262" t="s">
        <v>51</v>
      </c>
      <c r="M3" s="262"/>
      <c r="N3" s="124"/>
      <c r="O3" s="124"/>
      <c r="P3" s="262" t="s">
        <v>48</v>
      </c>
      <c r="Q3" s="262"/>
      <c r="R3" s="262" t="s">
        <v>49</v>
      </c>
      <c r="S3" s="262"/>
      <c r="T3" s="262" t="s">
        <v>50</v>
      </c>
      <c r="U3" s="262"/>
      <c r="V3" s="262" t="s">
        <v>51</v>
      </c>
      <c r="W3" s="262"/>
      <c r="X3" s="124"/>
      <c r="Y3" s="124"/>
      <c r="Z3" s="262" t="s">
        <v>48</v>
      </c>
      <c r="AA3" s="262"/>
      <c r="AB3" s="262" t="s">
        <v>49</v>
      </c>
      <c r="AC3" s="262"/>
      <c r="AD3" s="262" t="s">
        <v>50</v>
      </c>
      <c r="AE3" s="262"/>
      <c r="AF3" s="262" t="s">
        <v>51</v>
      </c>
      <c r="AG3" s="262"/>
      <c r="AH3" s="124"/>
      <c r="AI3" s="124"/>
      <c r="AJ3" s="262" t="s">
        <v>48</v>
      </c>
      <c r="AK3" s="262"/>
      <c r="AL3" s="262" t="s">
        <v>49</v>
      </c>
      <c r="AM3" s="262"/>
      <c r="AN3" s="262" t="s">
        <v>50</v>
      </c>
      <c r="AO3" s="262"/>
      <c r="AP3" s="262" t="s">
        <v>51</v>
      </c>
      <c r="AQ3" s="262"/>
      <c r="AR3" s="124"/>
      <c r="AS3" s="124"/>
      <c r="AT3" s="262" t="s">
        <v>48</v>
      </c>
      <c r="AU3" s="262"/>
      <c r="AV3" s="262" t="s">
        <v>49</v>
      </c>
      <c r="AW3" s="262"/>
      <c r="AX3" s="262" t="s">
        <v>50</v>
      </c>
      <c r="AY3" s="262"/>
      <c r="AZ3" s="262" t="s">
        <v>51</v>
      </c>
      <c r="BA3" s="262"/>
      <c r="BB3" s="124"/>
      <c r="BC3" s="124"/>
      <c r="BD3" s="124"/>
      <c r="BE3" s="125"/>
      <c r="BF3" s="125"/>
      <c r="BG3" s="125"/>
      <c r="BH3" s="125"/>
      <c r="BI3" s="4"/>
      <c r="BJ3" s="4"/>
      <c r="BK3" s="5"/>
    </row>
    <row r="4" spans="1:63" ht="31" x14ac:dyDescent="0.35">
      <c r="A4" s="126" t="s">
        <v>52</v>
      </c>
      <c r="B4" s="127" t="s">
        <v>53</v>
      </c>
      <c r="C4" s="127" t="s">
        <v>54</v>
      </c>
      <c r="D4" s="127" t="s">
        <v>55</v>
      </c>
      <c r="E4" s="127" t="s">
        <v>123</v>
      </c>
      <c r="F4" s="134" t="s">
        <v>198</v>
      </c>
      <c r="G4" s="134" t="s">
        <v>199</v>
      </c>
      <c r="H4" s="134" t="s">
        <v>198</v>
      </c>
      <c r="I4" s="192" t="s">
        <v>199</v>
      </c>
      <c r="J4" s="134" t="s">
        <v>198</v>
      </c>
      <c r="K4" s="192" t="s">
        <v>199</v>
      </c>
      <c r="L4" s="134" t="s">
        <v>198</v>
      </c>
      <c r="M4" s="192" t="s">
        <v>199</v>
      </c>
      <c r="N4" s="134" t="s">
        <v>200</v>
      </c>
      <c r="O4" s="134" t="s">
        <v>57</v>
      </c>
      <c r="P4" s="127" t="s">
        <v>198</v>
      </c>
      <c r="Q4" s="192" t="s">
        <v>199</v>
      </c>
      <c r="R4" s="127" t="s">
        <v>198</v>
      </c>
      <c r="S4" s="192" t="s">
        <v>199</v>
      </c>
      <c r="T4" s="127" t="s">
        <v>198</v>
      </c>
      <c r="U4" s="192" t="s">
        <v>199</v>
      </c>
      <c r="V4" s="127" t="s">
        <v>198</v>
      </c>
      <c r="W4" s="192" t="s">
        <v>199</v>
      </c>
      <c r="X4" s="134" t="s">
        <v>201</v>
      </c>
      <c r="Y4" s="134" t="s">
        <v>58</v>
      </c>
      <c r="Z4" s="127" t="s">
        <v>198</v>
      </c>
      <c r="AA4" s="192" t="s">
        <v>199</v>
      </c>
      <c r="AB4" s="127" t="s">
        <v>198</v>
      </c>
      <c r="AC4" s="192" t="s">
        <v>199</v>
      </c>
      <c r="AD4" s="127" t="s">
        <v>198</v>
      </c>
      <c r="AE4" s="192" t="s">
        <v>199</v>
      </c>
      <c r="AF4" s="127" t="s">
        <v>198</v>
      </c>
      <c r="AG4" s="192" t="s">
        <v>199</v>
      </c>
      <c r="AH4" s="134" t="s">
        <v>202</v>
      </c>
      <c r="AI4" s="134" t="s">
        <v>59</v>
      </c>
      <c r="AJ4" s="127" t="s">
        <v>198</v>
      </c>
      <c r="AK4" s="192" t="s">
        <v>199</v>
      </c>
      <c r="AL4" s="127" t="s">
        <v>198</v>
      </c>
      <c r="AM4" s="192" t="s">
        <v>199</v>
      </c>
      <c r="AN4" s="127" t="s">
        <v>198</v>
      </c>
      <c r="AO4" s="192" t="s">
        <v>199</v>
      </c>
      <c r="AP4" s="127" t="s">
        <v>198</v>
      </c>
      <c r="AQ4" s="192" t="s">
        <v>199</v>
      </c>
      <c r="AR4" s="134" t="s">
        <v>203</v>
      </c>
      <c r="AS4" s="134" t="s">
        <v>60</v>
      </c>
      <c r="AT4" s="127" t="s">
        <v>198</v>
      </c>
      <c r="AU4" s="192" t="s">
        <v>199</v>
      </c>
      <c r="AV4" s="127" t="s">
        <v>198</v>
      </c>
      <c r="AW4" s="192" t="s">
        <v>199</v>
      </c>
      <c r="AX4" s="127" t="s">
        <v>198</v>
      </c>
      <c r="AY4" s="192" t="s">
        <v>199</v>
      </c>
      <c r="AZ4" s="127" t="s">
        <v>198</v>
      </c>
      <c r="BA4" s="192" t="s">
        <v>199</v>
      </c>
      <c r="BB4" s="190" t="s">
        <v>204</v>
      </c>
      <c r="BC4" s="190" t="s">
        <v>117</v>
      </c>
      <c r="BD4" s="131"/>
      <c r="BE4" s="134" t="s">
        <v>205</v>
      </c>
      <c r="BF4" s="134" t="s">
        <v>206</v>
      </c>
      <c r="BG4" s="134" t="s">
        <v>61</v>
      </c>
      <c r="BH4" s="134" t="s">
        <v>62</v>
      </c>
      <c r="BK4" s="1"/>
    </row>
    <row r="5" spans="1:63" ht="24.9" customHeight="1" x14ac:dyDescent="0.35">
      <c r="A5" s="161" t="s">
        <v>63</v>
      </c>
      <c r="B5" s="161" t="s">
        <v>124</v>
      </c>
      <c r="C5" s="161"/>
      <c r="D5" s="161"/>
      <c r="E5" s="161"/>
      <c r="F5" s="162"/>
      <c r="G5" s="162"/>
      <c r="H5" s="162"/>
      <c r="I5" s="162"/>
      <c r="J5" s="162"/>
      <c r="K5" s="162"/>
      <c r="L5" s="162"/>
      <c r="M5" s="162"/>
      <c r="N5" s="115">
        <f>F5+H5+J5+L5</f>
        <v>0</v>
      </c>
      <c r="O5" s="9">
        <f>SUM(F5:M5)</f>
        <v>0</v>
      </c>
      <c r="P5" s="162"/>
      <c r="Q5" s="162"/>
      <c r="R5" s="162"/>
      <c r="S5" s="162"/>
      <c r="T5" s="162"/>
      <c r="U5" s="162"/>
      <c r="V5" s="162"/>
      <c r="W5" s="162"/>
      <c r="X5" s="115">
        <f>P5+R5+T5+V5</f>
        <v>0</v>
      </c>
      <c r="Y5" s="9">
        <f>SUM(P5:W5)</f>
        <v>0</v>
      </c>
      <c r="Z5" s="162"/>
      <c r="AA5" s="162"/>
      <c r="AB5" s="162"/>
      <c r="AC5" s="162"/>
      <c r="AD5" s="162"/>
      <c r="AE5" s="162"/>
      <c r="AF5" s="162"/>
      <c r="AG5" s="162"/>
      <c r="AH5" s="115">
        <f>Z5+AB5+AD5+AF5</f>
        <v>0</v>
      </c>
      <c r="AI5" s="9">
        <f>SUM(Z5:AG5)</f>
        <v>0</v>
      </c>
      <c r="AJ5" s="162"/>
      <c r="AK5" s="162"/>
      <c r="AL5" s="162"/>
      <c r="AM5" s="162"/>
      <c r="AN5" s="162"/>
      <c r="AO5" s="162"/>
      <c r="AP5" s="162"/>
      <c r="AQ5" s="162"/>
      <c r="AR5" s="115">
        <f>AJ5+AL5+AN5+AP5</f>
        <v>0</v>
      </c>
      <c r="AS5" s="9">
        <f>SUM(AJ5:AQ5)</f>
        <v>0</v>
      </c>
      <c r="AT5" s="162"/>
      <c r="AU5" s="162"/>
      <c r="AV5" s="162"/>
      <c r="AW5" s="162"/>
      <c r="AX5" s="162"/>
      <c r="AY5" s="162"/>
      <c r="AZ5" s="162"/>
      <c r="BA5" s="162"/>
      <c r="BB5" s="115">
        <f>AT5+AV5+AX5+AZ5</f>
        <v>0</v>
      </c>
      <c r="BC5" s="9">
        <f>SUM(AT5:BA5)</f>
        <v>0</v>
      </c>
      <c r="BD5" s="8"/>
      <c r="BE5" s="9">
        <f>F5+H5+J5+L5+P5+R5+T5+V5+Z5+AB5+AD5+AF5+AJ5+AL5+AN5+AP5+AT5+AV5+AX5+AZ5</f>
        <v>0</v>
      </c>
      <c r="BF5" s="9">
        <f>G5+I5+K5+M5+Q5+S5+U5+W5+AA5+AC5+AE5+AG5+AK5+AM5+AO5+AQ5+AU5+AW5+AY5+BA5</f>
        <v>0</v>
      </c>
      <c r="BG5" s="9">
        <f>BE5+BF5</f>
        <v>0</v>
      </c>
      <c r="BH5" s="197"/>
      <c r="BK5" s="1"/>
    </row>
    <row r="6" spans="1:63" ht="24.9" customHeight="1" x14ac:dyDescent="0.35">
      <c r="A6" s="161" t="s">
        <v>63</v>
      </c>
      <c r="B6" s="193" t="s">
        <v>124</v>
      </c>
      <c r="C6" s="166"/>
      <c r="D6" s="161"/>
      <c r="E6" s="161"/>
      <c r="F6" s="162"/>
      <c r="G6" s="162"/>
      <c r="H6" s="162"/>
      <c r="I6" s="162"/>
      <c r="J6" s="162"/>
      <c r="K6" s="162"/>
      <c r="L6" s="162"/>
      <c r="M6" s="162"/>
      <c r="N6" s="115">
        <f t="shared" ref="N6:N12" si="0">F6+H6+J6+L6</f>
        <v>0</v>
      </c>
      <c r="O6" s="9">
        <f t="shared" ref="O6:O12" si="1">SUM(F6:M6)</f>
        <v>0</v>
      </c>
      <c r="P6" s="162"/>
      <c r="Q6" s="162"/>
      <c r="R6" s="162"/>
      <c r="S6" s="162"/>
      <c r="T6" s="162"/>
      <c r="U6" s="162"/>
      <c r="V6" s="162"/>
      <c r="W6" s="162"/>
      <c r="X6" s="115">
        <f t="shared" ref="X6:X12" si="2">P6+R6+T6+V6</f>
        <v>0</v>
      </c>
      <c r="Y6" s="9">
        <f t="shared" ref="Y6:Y12" si="3">SUM(P6:W6)</f>
        <v>0</v>
      </c>
      <c r="Z6" s="162"/>
      <c r="AA6" s="162"/>
      <c r="AB6" s="162"/>
      <c r="AC6" s="162"/>
      <c r="AD6" s="162"/>
      <c r="AE6" s="162"/>
      <c r="AF6" s="162"/>
      <c r="AG6" s="162"/>
      <c r="AH6" s="115">
        <f t="shared" ref="AH6:AH12" si="4">Z6+AB6+AD6+AF6</f>
        <v>0</v>
      </c>
      <c r="AI6" s="9">
        <f t="shared" ref="AI6:AI12" si="5">SUM(Z6:AG6)</f>
        <v>0</v>
      </c>
      <c r="AJ6" s="162"/>
      <c r="AK6" s="162"/>
      <c r="AL6" s="162"/>
      <c r="AM6" s="162"/>
      <c r="AN6" s="162"/>
      <c r="AO6" s="162"/>
      <c r="AP6" s="162"/>
      <c r="AQ6" s="162"/>
      <c r="AR6" s="115">
        <f>AJ6+AL6+AN6+AP6</f>
        <v>0</v>
      </c>
      <c r="AS6" s="9">
        <f t="shared" ref="AS6:AS12" si="6">SUM(AJ6:AQ6)</f>
        <v>0</v>
      </c>
      <c r="AT6" s="162"/>
      <c r="AU6" s="162"/>
      <c r="AV6" s="162"/>
      <c r="AW6" s="162"/>
      <c r="AX6" s="162"/>
      <c r="AY6" s="162"/>
      <c r="AZ6" s="162"/>
      <c r="BA6" s="162"/>
      <c r="BB6" s="115">
        <f>AT6+AV6+AX6+AZ6</f>
        <v>0</v>
      </c>
      <c r="BC6" s="9">
        <f t="shared" ref="BC6:BC7" si="7">SUM(AT6:BA6)</f>
        <v>0</v>
      </c>
      <c r="BD6" s="8"/>
      <c r="BE6" s="9">
        <f t="shared" ref="BE6:BE12" si="8">F6+H6+J6+L6+P6+R6+T6+V6+Z6+AB6+AD6+AF6+AJ6+AL6+AN6+AP6+AT6+AV6+AX6+AZ6</f>
        <v>0</v>
      </c>
      <c r="BF6" s="9">
        <f t="shared" ref="BF6:BF12" si="9">G6+I6+K6+M6+Q6+S6+U6+W6+AA6+AC6+AE6+AG6+AK6+AM6+AO6+AQ6+AU6+AW6+AY6+BA6</f>
        <v>0</v>
      </c>
      <c r="BG6" s="9">
        <f t="shared" ref="BG6:BG12" si="10">BE6+BF6</f>
        <v>0</v>
      </c>
      <c r="BH6" s="197"/>
      <c r="BK6" s="1"/>
    </row>
    <row r="7" spans="1:63" ht="24.9" customHeight="1" x14ac:dyDescent="0.35">
      <c r="A7" s="161" t="s">
        <v>63</v>
      </c>
      <c r="B7" s="193" t="s">
        <v>124</v>
      </c>
      <c r="C7" s="161"/>
      <c r="D7" s="161"/>
      <c r="E7" s="161"/>
      <c r="F7" s="162"/>
      <c r="G7" s="162"/>
      <c r="H7" s="162"/>
      <c r="I7" s="162"/>
      <c r="J7" s="162"/>
      <c r="K7" s="162"/>
      <c r="L7" s="162"/>
      <c r="M7" s="162"/>
      <c r="N7" s="115">
        <f t="shared" si="0"/>
        <v>0</v>
      </c>
      <c r="O7" s="9">
        <f t="shared" si="1"/>
        <v>0</v>
      </c>
      <c r="P7" s="162"/>
      <c r="Q7" s="162"/>
      <c r="R7" s="162"/>
      <c r="S7" s="162"/>
      <c r="T7" s="162"/>
      <c r="U7" s="162"/>
      <c r="V7" s="162"/>
      <c r="W7" s="162"/>
      <c r="X7" s="115">
        <f t="shared" si="2"/>
        <v>0</v>
      </c>
      <c r="Y7" s="9">
        <f t="shared" si="3"/>
        <v>0</v>
      </c>
      <c r="Z7" s="162"/>
      <c r="AA7" s="162"/>
      <c r="AB7" s="162"/>
      <c r="AC7" s="162"/>
      <c r="AD7" s="162"/>
      <c r="AE7" s="162"/>
      <c r="AF7" s="162"/>
      <c r="AG7" s="162"/>
      <c r="AH7" s="115">
        <f t="shared" si="4"/>
        <v>0</v>
      </c>
      <c r="AI7" s="9">
        <f t="shared" si="5"/>
        <v>0</v>
      </c>
      <c r="AJ7" s="162"/>
      <c r="AK7" s="162"/>
      <c r="AL7" s="162"/>
      <c r="AM7" s="162"/>
      <c r="AN7" s="162"/>
      <c r="AO7" s="162"/>
      <c r="AP7" s="162"/>
      <c r="AQ7" s="162"/>
      <c r="AR7" s="115">
        <f t="shared" ref="AR7:AR12" si="11">AJ7+AL7+AN7+AP7</f>
        <v>0</v>
      </c>
      <c r="AS7" s="9">
        <f t="shared" si="6"/>
        <v>0</v>
      </c>
      <c r="AT7" s="162"/>
      <c r="AU7" s="162"/>
      <c r="AV7" s="162"/>
      <c r="AW7" s="162"/>
      <c r="AX7" s="162"/>
      <c r="AY7" s="162"/>
      <c r="AZ7" s="162"/>
      <c r="BA7" s="162"/>
      <c r="BB7" s="115">
        <f t="shared" ref="BB7:BB12" si="12">AT7+AV7+AX7+AZ7</f>
        <v>0</v>
      </c>
      <c r="BC7" s="9">
        <f t="shared" si="7"/>
        <v>0</v>
      </c>
      <c r="BD7" s="8"/>
      <c r="BE7" s="9">
        <f t="shared" si="8"/>
        <v>0</v>
      </c>
      <c r="BF7" s="9">
        <f t="shared" si="9"/>
        <v>0</v>
      </c>
      <c r="BG7" s="9">
        <f t="shared" si="10"/>
        <v>0</v>
      </c>
      <c r="BH7" s="197"/>
      <c r="BK7" s="1"/>
    </row>
    <row r="8" spans="1:63" ht="24.9" customHeight="1" x14ac:dyDescent="0.35">
      <c r="A8" s="161" t="s">
        <v>63</v>
      </c>
      <c r="B8" s="193" t="s">
        <v>124</v>
      </c>
      <c r="C8" s="161"/>
      <c r="D8" s="161"/>
      <c r="E8" s="161"/>
      <c r="F8" s="162"/>
      <c r="G8" s="162"/>
      <c r="H8" s="162"/>
      <c r="I8" s="162"/>
      <c r="J8" s="162"/>
      <c r="K8" s="162"/>
      <c r="L8" s="162"/>
      <c r="M8" s="162"/>
      <c r="N8" s="115">
        <f t="shared" ref="N8" si="13">F8+H8+J8+L8</f>
        <v>0</v>
      </c>
      <c r="O8" s="9">
        <f t="shared" ref="O8:O10" si="14">SUM(F8:M8)</f>
        <v>0</v>
      </c>
      <c r="P8" s="162"/>
      <c r="Q8" s="162"/>
      <c r="R8" s="162"/>
      <c r="S8" s="162"/>
      <c r="T8" s="162"/>
      <c r="U8" s="162"/>
      <c r="V8" s="162"/>
      <c r="W8" s="162"/>
      <c r="X8" s="115">
        <f t="shared" ref="X8" si="15">P8+R8+T8+V8</f>
        <v>0</v>
      </c>
      <c r="Y8" s="9">
        <f t="shared" ref="Y8:Y10" si="16">SUM(P8:W8)</f>
        <v>0</v>
      </c>
      <c r="Z8" s="162"/>
      <c r="AA8" s="162"/>
      <c r="AB8" s="162"/>
      <c r="AC8" s="162"/>
      <c r="AD8" s="162"/>
      <c r="AE8" s="162"/>
      <c r="AF8" s="162"/>
      <c r="AG8" s="162"/>
      <c r="AH8" s="115">
        <f t="shared" ref="AH8" si="17">Z8+AB8+AD8+AF8</f>
        <v>0</v>
      </c>
      <c r="AI8" s="9">
        <f t="shared" ref="AI8:AI10" si="18">SUM(Z8:AG8)</f>
        <v>0</v>
      </c>
      <c r="AJ8" s="162"/>
      <c r="AK8" s="162"/>
      <c r="AL8" s="162"/>
      <c r="AM8" s="162"/>
      <c r="AN8" s="162"/>
      <c r="AO8" s="162"/>
      <c r="AP8" s="162"/>
      <c r="AQ8" s="162"/>
      <c r="AR8" s="115">
        <f t="shared" ref="AR8" si="19">AJ8+AL8+AN8+AP8</f>
        <v>0</v>
      </c>
      <c r="AS8" s="9">
        <f t="shared" ref="AS8" si="20">SUM(AJ8:AQ8)</f>
        <v>0</v>
      </c>
      <c r="AT8" s="162"/>
      <c r="AU8" s="162"/>
      <c r="AV8" s="162"/>
      <c r="AW8" s="162"/>
      <c r="AX8" s="162"/>
      <c r="AY8" s="162"/>
      <c r="AZ8" s="162"/>
      <c r="BA8" s="162"/>
      <c r="BB8" s="115">
        <f t="shared" si="12"/>
        <v>0</v>
      </c>
      <c r="BC8" s="9">
        <f t="shared" ref="BC8" si="21">SUM(AT8:BA8)</f>
        <v>0</v>
      </c>
      <c r="BD8" s="8"/>
      <c r="BE8" s="9">
        <f t="shared" si="8"/>
        <v>0</v>
      </c>
      <c r="BF8" s="9">
        <f t="shared" si="9"/>
        <v>0</v>
      </c>
      <c r="BG8" s="9">
        <f t="shared" ref="BG8" si="22">BE8+BF8</f>
        <v>0</v>
      </c>
      <c r="BH8" s="197"/>
      <c r="BK8" s="1"/>
    </row>
    <row r="9" spans="1:63" ht="24.9" customHeight="1" x14ac:dyDescent="0.35">
      <c r="A9" s="161" t="s">
        <v>63</v>
      </c>
      <c r="B9" s="193" t="s">
        <v>125</v>
      </c>
      <c r="C9" s="161"/>
      <c r="D9" s="161"/>
      <c r="E9" s="161"/>
      <c r="F9" s="162"/>
      <c r="G9" s="162"/>
      <c r="H9" s="162"/>
      <c r="I9" s="162"/>
      <c r="J9" s="162"/>
      <c r="K9" s="162"/>
      <c r="L9" s="162"/>
      <c r="M9" s="162"/>
      <c r="N9" s="115">
        <f t="shared" ref="N9" si="23">F9+H9+J9+L9</f>
        <v>0</v>
      </c>
      <c r="O9" s="9">
        <f t="shared" si="14"/>
        <v>0</v>
      </c>
      <c r="P9" s="162"/>
      <c r="Q9" s="162"/>
      <c r="R9" s="162"/>
      <c r="S9" s="162"/>
      <c r="T9" s="162"/>
      <c r="U9" s="162"/>
      <c r="V9" s="162"/>
      <c r="W9" s="162"/>
      <c r="X9" s="115">
        <f t="shared" ref="X9" si="24">P9+R9+T9+V9</f>
        <v>0</v>
      </c>
      <c r="Y9" s="9">
        <f t="shared" si="16"/>
        <v>0</v>
      </c>
      <c r="Z9" s="162"/>
      <c r="AA9" s="162"/>
      <c r="AB9" s="162"/>
      <c r="AC9" s="162"/>
      <c r="AD9" s="162"/>
      <c r="AE9" s="162"/>
      <c r="AF9" s="162"/>
      <c r="AG9" s="162"/>
      <c r="AH9" s="115">
        <f t="shared" ref="AH9" si="25">Z9+AB9+AD9+AF9</f>
        <v>0</v>
      </c>
      <c r="AI9" s="9">
        <f t="shared" si="18"/>
        <v>0</v>
      </c>
      <c r="AJ9" s="162"/>
      <c r="AK9" s="162"/>
      <c r="AL9" s="162"/>
      <c r="AM9" s="162"/>
      <c r="AN9" s="162"/>
      <c r="AO9" s="162"/>
      <c r="AP9" s="162"/>
      <c r="AQ9" s="162"/>
      <c r="AR9" s="115">
        <f t="shared" ref="AR9" si="26">AJ9+AL9+AN9+AP9</f>
        <v>0</v>
      </c>
      <c r="AS9" s="9">
        <f t="shared" ref="AS9" si="27">SUM(AJ9:AQ9)</f>
        <v>0</v>
      </c>
      <c r="AT9" s="162"/>
      <c r="AU9" s="162"/>
      <c r="AV9" s="162"/>
      <c r="AW9" s="162"/>
      <c r="AX9" s="162"/>
      <c r="AY9" s="162"/>
      <c r="AZ9" s="162"/>
      <c r="BA9" s="162"/>
      <c r="BB9" s="115">
        <f t="shared" ref="BB9" si="28">AT9+AV9+AX9+AZ9</f>
        <v>0</v>
      </c>
      <c r="BC9" s="9">
        <f t="shared" ref="BC9" si="29">SUM(AT9:BA9)</f>
        <v>0</v>
      </c>
      <c r="BD9" s="8"/>
      <c r="BE9" s="9">
        <f t="shared" ref="BE9" si="30">F9+H9+J9+L9+P9+R9+T9+V9+Z9+AB9+AD9+AF9+AJ9+AL9+AN9+AP9+AT9+AV9+AX9+AZ9</f>
        <v>0</v>
      </c>
      <c r="BF9" s="9">
        <f t="shared" ref="BF9" si="31">G9+I9+K9+M9+Q9+S9+U9+W9+AA9+AC9+AE9+AG9+AK9+AM9+AO9+AQ9+AU9+AW9+AY9+BA9</f>
        <v>0</v>
      </c>
      <c r="BG9" s="9">
        <f t="shared" ref="BG9" si="32">BE9+BF9</f>
        <v>0</v>
      </c>
      <c r="BH9" s="197"/>
      <c r="BK9" s="1"/>
    </row>
    <row r="10" spans="1:63" ht="24.9" customHeight="1" x14ac:dyDescent="0.35">
      <c r="A10" s="161" t="s">
        <v>63</v>
      </c>
      <c r="B10" s="193" t="s">
        <v>125</v>
      </c>
      <c r="C10" s="161"/>
      <c r="D10" s="161"/>
      <c r="E10" s="161"/>
      <c r="F10" s="162"/>
      <c r="G10" s="162"/>
      <c r="H10" s="162"/>
      <c r="I10" s="162"/>
      <c r="J10" s="162"/>
      <c r="K10" s="162"/>
      <c r="L10" s="162"/>
      <c r="M10" s="162"/>
      <c r="N10" s="115">
        <f t="shared" ref="N10" si="33">F10+H10+J10+L10</f>
        <v>0</v>
      </c>
      <c r="O10" s="9">
        <f t="shared" si="14"/>
        <v>0</v>
      </c>
      <c r="P10" s="162"/>
      <c r="Q10" s="162"/>
      <c r="R10" s="162"/>
      <c r="S10" s="162"/>
      <c r="T10" s="162"/>
      <c r="U10" s="162"/>
      <c r="V10" s="162"/>
      <c r="W10" s="162"/>
      <c r="X10" s="115">
        <f t="shared" ref="X10" si="34">P10+R10+T10+V10</f>
        <v>0</v>
      </c>
      <c r="Y10" s="9">
        <f t="shared" si="16"/>
        <v>0</v>
      </c>
      <c r="Z10" s="162"/>
      <c r="AA10" s="162"/>
      <c r="AB10" s="162"/>
      <c r="AC10" s="162"/>
      <c r="AD10" s="162"/>
      <c r="AE10" s="162"/>
      <c r="AF10" s="162"/>
      <c r="AG10" s="162"/>
      <c r="AH10" s="115">
        <f t="shared" ref="AH10" si="35">Z10+AB10+AD10+AF10</f>
        <v>0</v>
      </c>
      <c r="AI10" s="9">
        <f t="shared" si="18"/>
        <v>0</v>
      </c>
      <c r="AJ10" s="162"/>
      <c r="AK10" s="162"/>
      <c r="AL10" s="162"/>
      <c r="AM10" s="162"/>
      <c r="AN10" s="162"/>
      <c r="AO10" s="162"/>
      <c r="AP10" s="162"/>
      <c r="AQ10" s="162"/>
      <c r="AR10" s="115">
        <f t="shared" ref="AR10" si="36">AJ10+AL10+AN10+AP10</f>
        <v>0</v>
      </c>
      <c r="AS10" s="9">
        <f t="shared" ref="AS10" si="37">SUM(AJ10:AQ10)</f>
        <v>0</v>
      </c>
      <c r="AT10" s="162"/>
      <c r="AU10" s="162"/>
      <c r="AV10" s="162"/>
      <c r="AW10" s="162"/>
      <c r="AX10" s="162"/>
      <c r="AY10" s="162"/>
      <c r="AZ10" s="162"/>
      <c r="BA10" s="162"/>
      <c r="BB10" s="115">
        <f t="shared" ref="BB10" si="38">AT10+AV10+AX10+AZ10</f>
        <v>0</v>
      </c>
      <c r="BC10" s="9">
        <f t="shared" ref="BC10" si="39">SUM(AT10:BA10)</f>
        <v>0</v>
      </c>
      <c r="BD10" s="8"/>
      <c r="BE10" s="9">
        <f t="shared" ref="BE10" si="40">F10+H10+J10+L10+P10+R10+T10+V10+Z10+AB10+AD10+AF10+AJ10+AL10+AN10+AP10+AT10+AV10+AX10+AZ10</f>
        <v>0</v>
      </c>
      <c r="BF10" s="9">
        <f t="shared" ref="BF10" si="41">G10+I10+K10+M10+Q10+S10+U10+W10+AA10+AC10+AE10+AG10+AK10+AM10+AO10+AQ10+AU10+AW10+AY10+BA10</f>
        <v>0</v>
      </c>
      <c r="BG10" s="9">
        <f t="shared" ref="BG10" si="42">BE10+BF10</f>
        <v>0</v>
      </c>
      <c r="BH10" s="197"/>
      <c r="BK10" s="1"/>
    </row>
    <row r="11" spans="1:63" ht="24.9" customHeight="1" x14ac:dyDescent="0.35">
      <c r="A11" s="161" t="s">
        <v>63</v>
      </c>
      <c r="B11" s="193" t="s">
        <v>125</v>
      </c>
      <c r="C11" s="161"/>
      <c r="D11" s="161"/>
      <c r="E11" s="161"/>
      <c r="F11" s="162"/>
      <c r="G11" s="162"/>
      <c r="H11" s="162"/>
      <c r="I11" s="162"/>
      <c r="J11" s="162"/>
      <c r="K11" s="162"/>
      <c r="L11" s="162"/>
      <c r="M11" s="162"/>
      <c r="N11" s="115">
        <f t="shared" si="0"/>
        <v>0</v>
      </c>
      <c r="O11" s="9">
        <f t="shared" si="1"/>
        <v>0</v>
      </c>
      <c r="P11" s="162"/>
      <c r="Q11" s="162"/>
      <c r="R11" s="162"/>
      <c r="S11" s="162"/>
      <c r="T11" s="162"/>
      <c r="U11" s="162"/>
      <c r="V11" s="162"/>
      <c r="W11" s="162"/>
      <c r="X11" s="115">
        <f t="shared" si="2"/>
        <v>0</v>
      </c>
      <c r="Y11" s="9">
        <f t="shared" si="3"/>
        <v>0</v>
      </c>
      <c r="Z11" s="162"/>
      <c r="AA11" s="162"/>
      <c r="AB11" s="162"/>
      <c r="AC11" s="162"/>
      <c r="AD11" s="162"/>
      <c r="AE11" s="162"/>
      <c r="AF11" s="162"/>
      <c r="AG11" s="162"/>
      <c r="AH11" s="115">
        <f t="shared" si="4"/>
        <v>0</v>
      </c>
      <c r="AI11" s="9">
        <f t="shared" si="5"/>
        <v>0</v>
      </c>
      <c r="AJ11" s="162"/>
      <c r="AK11" s="162"/>
      <c r="AL11" s="162"/>
      <c r="AM11" s="162"/>
      <c r="AN11" s="162"/>
      <c r="AO11" s="162"/>
      <c r="AP11" s="162"/>
      <c r="AQ11" s="162"/>
      <c r="AR11" s="115">
        <f t="shared" si="11"/>
        <v>0</v>
      </c>
      <c r="AS11" s="9">
        <f t="shared" si="6"/>
        <v>0</v>
      </c>
      <c r="AT11" s="162"/>
      <c r="AU11" s="162"/>
      <c r="AV11" s="162"/>
      <c r="AW11" s="162"/>
      <c r="AX11" s="162"/>
      <c r="AY11" s="162"/>
      <c r="AZ11" s="162"/>
      <c r="BA11" s="162"/>
      <c r="BB11" s="115">
        <f t="shared" si="12"/>
        <v>0</v>
      </c>
      <c r="BC11" s="9">
        <f t="shared" ref="BC11:BC12" si="43">SUM(AT11:BA11)</f>
        <v>0</v>
      </c>
      <c r="BD11" s="8"/>
      <c r="BE11" s="9">
        <f t="shared" si="8"/>
        <v>0</v>
      </c>
      <c r="BF11" s="9">
        <f t="shared" si="9"/>
        <v>0</v>
      </c>
      <c r="BG11" s="9">
        <f t="shared" si="10"/>
        <v>0</v>
      </c>
      <c r="BH11" s="197"/>
      <c r="BK11" s="1"/>
    </row>
    <row r="12" spans="1:63" ht="24.9" customHeight="1" x14ac:dyDescent="0.35">
      <c r="A12" s="163" t="s">
        <v>64</v>
      </c>
      <c r="B12" s="193"/>
      <c r="C12" s="161"/>
      <c r="D12" s="161"/>
      <c r="E12" s="161"/>
      <c r="F12" s="162"/>
      <c r="G12" s="162"/>
      <c r="H12" s="162"/>
      <c r="I12" s="162"/>
      <c r="J12" s="162"/>
      <c r="K12" s="162"/>
      <c r="L12" s="162"/>
      <c r="M12" s="162"/>
      <c r="N12" s="115">
        <f t="shared" si="0"/>
        <v>0</v>
      </c>
      <c r="O12" s="9">
        <f t="shared" si="1"/>
        <v>0</v>
      </c>
      <c r="P12" s="162"/>
      <c r="Q12" s="162"/>
      <c r="R12" s="162"/>
      <c r="S12" s="162"/>
      <c r="T12" s="162"/>
      <c r="U12" s="162"/>
      <c r="V12" s="162"/>
      <c r="W12" s="162"/>
      <c r="X12" s="115">
        <f t="shared" si="2"/>
        <v>0</v>
      </c>
      <c r="Y12" s="9">
        <f t="shared" si="3"/>
        <v>0</v>
      </c>
      <c r="Z12" s="162"/>
      <c r="AA12" s="162"/>
      <c r="AB12" s="162"/>
      <c r="AC12" s="162"/>
      <c r="AD12" s="162"/>
      <c r="AE12" s="162"/>
      <c r="AF12" s="162"/>
      <c r="AG12" s="162"/>
      <c r="AH12" s="115">
        <f t="shared" si="4"/>
        <v>0</v>
      </c>
      <c r="AI12" s="9">
        <f t="shared" si="5"/>
        <v>0</v>
      </c>
      <c r="AJ12" s="162"/>
      <c r="AK12" s="162"/>
      <c r="AL12" s="162"/>
      <c r="AM12" s="162"/>
      <c r="AN12" s="162"/>
      <c r="AO12" s="162"/>
      <c r="AP12" s="162"/>
      <c r="AQ12" s="162"/>
      <c r="AR12" s="115">
        <f t="shared" si="11"/>
        <v>0</v>
      </c>
      <c r="AS12" s="9">
        <f t="shared" si="6"/>
        <v>0</v>
      </c>
      <c r="AT12" s="162"/>
      <c r="AU12" s="162"/>
      <c r="AV12" s="162"/>
      <c r="AW12" s="162"/>
      <c r="AX12" s="162"/>
      <c r="AY12" s="162"/>
      <c r="AZ12" s="162"/>
      <c r="BA12" s="162"/>
      <c r="BB12" s="115">
        <f t="shared" si="12"/>
        <v>0</v>
      </c>
      <c r="BC12" s="9">
        <f t="shared" si="43"/>
        <v>0</v>
      </c>
      <c r="BD12" s="8"/>
      <c r="BE12" s="9">
        <f t="shared" si="8"/>
        <v>0</v>
      </c>
      <c r="BF12" s="9">
        <f t="shared" si="9"/>
        <v>0</v>
      </c>
      <c r="BG12" s="9">
        <f t="shared" si="10"/>
        <v>0</v>
      </c>
      <c r="BH12" s="198"/>
      <c r="BK12" s="1"/>
    </row>
    <row r="13" spans="1:63" s="10" customFormat="1" ht="24.9" customHeight="1" x14ac:dyDescent="0.35">
      <c r="A13" s="116" t="s">
        <v>65</v>
      </c>
      <c r="B13" s="116"/>
      <c r="C13" s="116"/>
      <c r="D13" s="116"/>
      <c r="E13" s="116"/>
      <c r="F13" s="132">
        <f t="shared" ref="F13:AK13" si="44">SUM(F5:F12)</f>
        <v>0</v>
      </c>
      <c r="G13" s="132">
        <f t="shared" si="44"/>
        <v>0</v>
      </c>
      <c r="H13" s="132">
        <f t="shared" si="44"/>
        <v>0</v>
      </c>
      <c r="I13" s="132">
        <f t="shared" si="44"/>
        <v>0</v>
      </c>
      <c r="J13" s="132">
        <f t="shared" si="44"/>
        <v>0</v>
      </c>
      <c r="K13" s="132">
        <f t="shared" si="44"/>
        <v>0</v>
      </c>
      <c r="L13" s="132">
        <f t="shared" si="44"/>
        <v>0</v>
      </c>
      <c r="M13" s="132">
        <f t="shared" si="44"/>
        <v>0</v>
      </c>
      <c r="N13" s="132">
        <f t="shared" si="44"/>
        <v>0</v>
      </c>
      <c r="O13" s="132">
        <f t="shared" si="44"/>
        <v>0</v>
      </c>
      <c r="P13" s="132">
        <f t="shared" si="44"/>
        <v>0</v>
      </c>
      <c r="Q13" s="132">
        <f t="shared" si="44"/>
        <v>0</v>
      </c>
      <c r="R13" s="132">
        <f t="shared" si="44"/>
        <v>0</v>
      </c>
      <c r="S13" s="132">
        <f t="shared" si="44"/>
        <v>0</v>
      </c>
      <c r="T13" s="132">
        <f t="shared" si="44"/>
        <v>0</v>
      </c>
      <c r="U13" s="132">
        <f t="shared" si="44"/>
        <v>0</v>
      </c>
      <c r="V13" s="132">
        <f t="shared" si="44"/>
        <v>0</v>
      </c>
      <c r="W13" s="132">
        <f t="shared" si="44"/>
        <v>0</v>
      </c>
      <c r="X13" s="132">
        <f t="shared" si="44"/>
        <v>0</v>
      </c>
      <c r="Y13" s="132">
        <f t="shared" si="44"/>
        <v>0</v>
      </c>
      <c r="Z13" s="132">
        <f t="shared" si="44"/>
        <v>0</v>
      </c>
      <c r="AA13" s="132">
        <f t="shared" si="44"/>
        <v>0</v>
      </c>
      <c r="AB13" s="132">
        <f t="shared" si="44"/>
        <v>0</v>
      </c>
      <c r="AC13" s="132">
        <f t="shared" si="44"/>
        <v>0</v>
      </c>
      <c r="AD13" s="132">
        <f t="shared" si="44"/>
        <v>0</v>
      </c>
      <c r="AE13" s="132">
        <f t="shared" si="44"/>
        <v>0</v>
      </c>
      <c r="AF13" s="132">
        <f t="shared" si="44"/>
        <v>0</v>
      </c>
      <c r="AG13" s="132">
        <f t="shared" si="44"/>
        <v>0</v>
      </c>
      <c r="AH13" s="132">
        <f t="shared" si="44"/>
        <v>0</v>
      </c>
      <c r="AI13" s="132">
        <f t="shared" si="44"/>
        <v>0</v>
      </c>
      <c r="AJ13" s="132">
        <f t="shared" si="44"/>
        <v>0</v>
      </c>
      <c r="AK13" s="132">
        <f t="shared" si="44"/>
        <v>0</v>
      </c>
      <c r="AL13" s="132">
        <f t="shared" ref="AL13:BC13" si="45">SUM(AL5:AL12)</f>
        <v>0</v>
      </c>
      <c r="AM13" s="132">
        <f t="shared" si="45"/>
        <v>0</v>
      </c>
      <c r="AN13" s="132">
        <f t="shared" si="45"/>
        <v>0</v>
      </c>
      <c r="AO13" s="132">
        <f t="shared" si="45"/>
        <v>0</v>
      </c>
      <c r="AP13" s="132">
        <f t="shared" si="45"/>
        <v>0</v>
      </c>
      <c r="AQ13" s="132">
        <f t="shared" si="45"/>
        <v>0</v>
      </c>
      <c r="AR13" s="132">
        <f t="shared" si="45"/>
        <v>0</v>
      </c>
      <c r="AS13" s="132">
        <f t="shared" si="45"/>
        <v>0</v>
      </c>
      <c r="AT13" s="132">
        <f t="shared" si="45"/>
        <v>0</v>
      </c>
      <c r="AU13" s="132">
        <f t="shared" si="45"/>
        <v>0</v>
      </c>
      <c r="AV13" s="132">
        <f t="shared" si="45"/>
        <v>0</v>
      </c>
      <c r="AW13" s="132">
        <f t="shared" si="45"/>
        <v>0</v>
      </c>
      <c r="AX13" s="132">
        <f t="shared" si="45"/>
        <v>0</v>
      </c>
      <c r="AY13" s="132">
        <f t="shared" si="45"/>
        <v>0</v>
      </c>
      <c r="AZ13" s="132">
        <f t="shared" si="45"/>
        <v>0</v>
      </c>
      <c r="BA13" s="132">
        <f t="shared" si="45"/>
        <v>0</v>
      </c>
      <c r="BB13" s="132">
        <f t="shared" si="45"/>
        <v>0</v>
      </c>
      <c r="BC13" s="132">
        <f t="shared" si="45"/>
        <v>0</v>
      </c>
      <c r="BD13" s="129"/>
      <c r="BE13" s="132">
        <f>SUM(BE5:BE12)</f>
        <v>0</v>
      </c>
      <c r="BF13" s="132">
        <f>SUM(BF5:BF12)</f>
        <v>0</v>
      </c>
      <c r="BG13" s="132">
        <f>SUM(BG5:BG12)</f>
        <v>0</v>
      </c>
      <c r="BH13" s="128"/>
    </row>
    <row r="14" spans="1:63" ht="50.15" customHeight="1" x14ac:dyDescent="0.35">
      <c r="A14" s="126" t="s">
        <v>66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19"/>
      <c r="M14" s="120"/>
      <c r="N14" s="120"/>
      <c r="O14" s="119"/>
      <c r="P14" s="2"/>
      <c r="Q14" s="2"/>
      <c r="R14" s="2"/>
      <c r="S14" s="2"/>
      <c r="T14" s="2"/>
      <c r="U14" s="2"/>
      <c r="V14" s="119"/>
      <c r="W14" s="120"/>
      <c r="X14" s="120"/>
      <c r="Y14" s="119"/>
      <c r="Z14" s="2"/>
      <c r="AA14" s="2"/>
      <c r="AB14" s="2"/>
      <c r="AC14" s="2"/>
      <c r="AD14" s="2"/>
      <c r="AE14" s="2"/>
      <c r="AF14" s="119"/>
      <c r="AG14" s="120"/>
      <c r="AH14" s="120"/>
      <c r="AI14" s="119"/>
      <c r="AJ14" s="2"/>
      <c r="AK14" s="2"/>
      <c r="AL14" s="2"/>
      <c r="AM14" s="2"/>
      <c r="AN14" s="2"/>
      <c r="AO14" s="2"/>
      <c r="AP14" s="119"/>
      <c r="AQ14" s="120"/>
      <c r="AR14" s="120"/>
      <c r="AS14" s="119"/>
      <c r="AT14" s="2"/>
      <c r="AU14" s="2"/>
      <c r="AV14" s="2"/>
      <c r="AW14" s="2"/>
      <c r="AX14" s="2"/>
      <c r="AY14" s="2"/>
      <c r="AZ14" s="119"/>
      <c r="BA14" s="120"/>
      <c r="BB14" s="120"/>
      <c r="BC14" s="119"/>
      <c r="BD14" s="119"/>
      <c r="BE14" s="119"/>
      <c r="BF14" s="119"/>
      <c r="BG14" s="119"/>
      <c r="BH14" s="80"/>
      <c r="BK14" s="1"/>
    </row>
    <row r="15" spans="1:63" ht="24.9" customHeight="1" x14ac:dyDescent="0.35">
      <c r="A15" s="161" t="s">
        <v>67</v>
      </c>
      <c r="B15" s="161" t="s">
        <v>67</v>
      </c>
      <c r="C15" s="161"/>
      <c r="D15" s="161"/>
      <c r="E15" s="161"/>
      <c r="F15" s="162"/>
      <c r="G15" s="162"/>
      <c r="H15" s="162"/>
      <c r="I15" s="162"/>
      <c r="J15" s="162"/>
      <c r="K15" s="162"/>
      <c r="L15" s="162"/>
      <c r="M15" s="162"/>
      <c r="N15" s="115">
        <f>F15+H15+J15+L15</f>
        <v>0</v>
      </c>
      <c r="O15" s="9">
        <f>SUM(F15:M15)</f>
        <v>0</v>
      </c>
      <c r="P15" s="162"/>
      <c r="Q15" s="162"/>
      <c r="R15" s="162"/>
      <c r="S15" s="162"/>
      <c r="T15" s="162"/>
      <c r="U15" s="162"/>
      <c r="V15" s="162"/>
      <c r="W15" s="162"/>
      <c r="X15" s="115">
        <f>P15+R15+T15+V15</f>
        <v>0</v>
      </c>
      <c r="Y15" s="9">
        <f>SUM(P15:W15)</f>
        <v>0</v>
      </c>
      <c r="Z15" s="162"/>
      <c r="AA15" s="162"/>
      <c r="AB15" s="162"/>
      <c r="AC15" s="162"/>
      <c r="AD15" s="162"/>
      <c r="AE15" s="162"/>
      <c r="AF15" s="162"/>
      <c r="AG15" s="162"/>
      <c r="AH15" s="115">
        <f>Z15+AB15+AD15+AF15</f>
        <v>0</v>
      </c>
      <c r="AI15" s="9">
        <f>SUM(Z15:AG15)</f>
        <v>0</v>
      </c>
      <c r="AJ15" s="162"/>
      <c r="AK15" s="162"/>
      <c r="AL15" s="162"/>
      <c r="AM15" s="162"/>
      <c r="AN15" s="162"/>
      <c r="AO15" s="162"/>
      <c r="AP15" s="162"/>
      <c r="AQ15" s="162"/>
      <c r="AR15" s="115">
        <f>AJ15+AL15+AN15+AP15</f>
        <v>0</v>
      </c>
      <c r="AS15" s="9">
        <f>SUM(AJ15:AQ15)</f>
        <v>0</v>
      </c>
      <c r="AT15" s="162"/>
      <c r="AU15" s="162"/>
      <c r="AV15" s="162"/>
      <c r="AW15" s="162"/>
      <c r="AX15" s="162"/>
      <c r="AY15" s="162"/>
      <c r="AZ15" s="162"/>
      <c r="BA15" s="162"/>
      <c r="BB15" s="115">
        <f>AT15+AV15+AX15+AZ15</f>
        <v>0</v>
      </c>
      <c r="BC15" s="9">
        <f>SUM(AT15:BA15)</f>
        <v>0</v>
      </c>
      <c r="BD15" s="8"/>
      <c r="BE15" s="9">
        <f t="shared" ref="BE15" si="46">F15+H15+J15+L15+P15+R15+T15+V15+Z15+AB15+AD15+AF15+AJ15+AL15+AN15+AP15+AT15+AV15+AX15+AZ15</f>
        <v>0</v>
      </c>
      <c r="BF15" s="9">
        <f t="shared" ref="BF15" si="47">G15+I15+K15+M15+Q15+S15+U15+W15+AA15+AC15+AE15+AG15+AK15+AM15+AO15+AQ15+AU15+AW15+AY15+BA15</f>
        <v>0</v>
      </c>
      <c r="BG15" s="9">
        <f>BE15+BF15</f>
        <v>0</v>
      </c>
      <c r="BH15" s="197"/>
      <c r="BK15" s="1"/>
    </row>
    <row r="16" spans="1:63" ht="24.9" customHeight="1" x14ac:dyDescent="0.35">
      <c r="A16" s="161" t="s">
        <v>67</v>
      </c>
      <c r="B16" s="161" t="s">
        <v>67</v>
      </c>
      <c r="C16" s="161"/>
      <c r="D16" s="161"/>
      <c r="E16" s="161"/>
      <c r="F16" s="162"/>
      <c r="G16" s="162"/>
      <c r="H16" s="162"/>
      <c r="I16" s="162"/>
      <c r="J16" s="162"/>
      <c r="K16" s="162"/>
      <c r="L16" s="162"/>
      <c r="M16" s="162"/>
      <c r="N16" s="115">
        <f t="shared" ref="N16:N20" si="48">F16+H16+J16+L16</f>
        <v>0</v>
      </c>
      <c r="O16" s="9">
        <f t="shared" ref="O16:O20" si="49">SUM(F16:M16)</f>
        <v>0</v>
      </c>
      <c r="P16" s="162"/>
      <c r="Q16" s="162"/>
      <c r="R16" s="162"/>
      <c r="S16" s="162"/>
      <c r="T16" s="162"/>
      <c r="U16" s="162"/>
      <c r="V16" s="162"/>
      <c r="W16" s="162"/>
      <c r="X16" s="115">
        <f t="shared" ref="X16:X20" si="50">P16+R16+T16+V16</f>
        <v>0</v>
      </c>
      <c r="Y16" s="9">
        <f t="shared" ref="Y16:Y20" si="51">SUM(P16:W16)</f>
        <v>0</v>
      </c>
      <c r="Z16" s="162"/>
      <c r="AA16" s="162"/>
      <c r="AB16" s="162"/>
      <c r="AC16" s="162"/>
      <c r="AD16" s="162"/>
      <c r="AE16" s="162"/>
      <c r="AF16" s="162"/>
      <c r="AG16" s="162"/>
      <c r="AH16" s="115">
        <f t="shared" ref="AH16:AH20" si="52">Z16+AB16+AD16+AF16</f>
        <v>0</v>
      </c>
      <c r="AI16" s="9">
        <f t="shared" ref="AI16:AI20" si="53">SUM(Z16:AG16)</f>
        <v>0</v>
      </c>
      <c r="AJ16" s="162"/>
      <c r="AK16" s="162"/>
      <c r="AL16" s="162"/>
      <c r="AM16" s="162"/>
      <c r="AN16" s="162"/>
      <c r="AO16" s="162"/>
      <c r="AP16" s="162"/>
      <c r="AQ16" s="162"/>
      <c r="AR16" s="115">
        <f t="shared" ref="AR16:AR20" si="54">AJ16+AL16+AN16+AP16</f>
        <v>0</v>
      </c>
      <c r="AS16" s="9">
        <f t="shared" ref="AS16:AS20" si="55">SUM(AJ16:AQ16)</f>
        <v>0</v>
      </c>
      <c r="AT16" s="162"/>
      <c r="AU16" s="162"/>
      <c r="AV16" s="162"/>
      <c r="AW16" s="162"/>
      <c r="AX16" s="162"/>
      <c r="AY16" s="162"/>
      <c r="AZ16" s="162"/>
      <c r="BA16" s="162"/>
      <c r="BB16" s="115">
        <f t="shared" ref="BB16:BB20" si="56">AT16+AV16+AX16+AZ16</f>
        <v>0</v>
      </c>
      <c r="BC16" s="9">
        <f t="shared" ref="BC16:BC20" si="57">SUM(AT16:BA16)</f>
        <v>0</v>
      </c>
      <c r="BD16" s="8"/>
      <c r="BE16" s="9">
        <f t="shared" ref="BE16:BE20" si="58">F16+H16+J16+L16+P16+R16+T16+V16+Z16+AB16+AD16+AF16+AJ16+AL16+AN16+AP16+AT16+AV16+AX16+AZ16</f>
        <v>0</v>
      </c>
      <c r="BF16" s="9">
        <f t="shared" ref="BF16:BF20" si="59">G16+I16+K16+M16+Q16+S16+U16+W16+AA16+AC16+AE16+AG16+AK16+AM16+AO16+AQ16+AU16+AW16+AY16+BA16</f>
        <v>0</v>
      </c>
      <c r="BG16" s="9">
        <f t="shared" ref="BG16:BG20" si="60">BE16+BF16</f>
        <v>0</v>
      </c>
      <c r="BH16" s="197"/>
      <c r="BK16" s="1"/>
    </row>
    <row r="17" spans="1:63" ht="24.9" customHeight="1" x14ac:dyDescent="0.35">
      <c r="A17" s="161" t="s">
        <v>67</v>
      </c>
      <c r="B17" s="161" t="s">
        <v>67</v>
      </c>
      <c r="C17" s="161"/>
      <c r="D17" s="161"/>
      <c r="E17" s="161"/>
      <c r="F17" s="162"/>
      <c r="G17" s="162"/>
      <c r="H17" s="162"/>
      <c r="I17" s="162"/>
      <c r="J17" s="162"/>
      <c r="K17" s="162"/>
      <c r="L17" s="162"/>
      <c r="M17" s="162"/>
      <c r="N17" s="115">
        <f t="shared" si="48"/>
        <v>0</v>
      </c>
      <c r="O17" s="9">
        <f t="shared" si="49"/>
        <v>0</v>
      </c>
      <c r="P17" s="162"/>
      <c r="Q17" s="162"/>
      <c r="R17" s="162"/>
      <c r="S17" s="162"/>
      <c r="T17" s="162"/>
      <c r="U17" s="162"/>
      <c r="V17" s="162"/>
      <c r="W17" s="162"/>
      <c r="X17" s="115">
        <f t="shared" si="50"/>
        <v>0</v>
      </c>
      <c r="Y17" s="9">
        <f t="shared" si="51"/>
        <v>0</v>
      </c>
      <c r="Z17" s="162"/>
      <c r="AA17" s="162"/>
      <c r="AB17" s="162"/>
      <c r="AC17" s="162"/>
      <c r="AD17" s="162"/>
      <c r="AE17" s="162"/>
      <c r="AF17" s="162"/>
      <c r="AG17" s="162"/>
      <c r="AH17" s="115">
        <f t="shared" si="52"/>
        <v>0</v>
      </c>
      <c r="AI17" s="9">
        <f t="shared" si="53"/>
        <v>0</v>
      </c>
      <c r="AJ17" s="162"/>
      <c r="AK17" s="162"/>
      <c r="AL17" s="162"/>
      <c r="AM17" s="162"/>
      <c r="AN17" s="162"/>
      <c r="AO17" s="162"/>
      <c r="AP17" s="162"/>
      <c r="AQ17" s="162"/>
      <c r="AR17" s="115">
        <f t="shared" si="54"/>
        <v>0</v>
      </c>
      <c r="AS17" s="9">
        <f t="shared" si="55"/>
        <v>0</v>
      </c>
      <c r="AT17" s="162"/>
      <c r="AU17" s="162"/>
      <c r="AV17" s="162"/>
      <c r="AW17" s="162"/>
      <c r="AX17" s="162"/>
      <c r="AY17" s="162"/>
      <c r="AZ17" s="162"/>
      <c r="BA17" s="162"/>
      <c r="BB17" s="115">
        <f t="shared" si="56"/>
        <v>0</v>
      </c>
      <c r="BC17" s="9">
        <f t="shared" si="57"/>
        <v>0</v>
      </c>
      <c r="BD17" s="8"/>
      <c r="BE17" s="9">
        <f t="shared" si="58"/>
        <v>0</v>
      </c>
      <c r="BF17" s="9">
        <f t="shared" si="59"/>
        <v>0</v>
      </c>
      <c r="BG17" s="9">
        <f t="shared" si="60"/>
        <v>0</v>
      </c>
      <c r="BH17" s="197"/>
      <c r="BK17" s="1"/>
    </row>
    <row r="18" spans="1:63" ht="24.9" customHeight="1" x14ac:dyDescent="0.35">
      <c r="A18" s="161" t="s">
        <v>67</v>
      </c>
      <c r="B18" s="161" t="s">
        <v>67</v>
      </c>
      <c r="C18" s="161"/>
      <c r="D18" s="161"/>
      <c r="E18" s="161"/>
      <c r="F18" s="162"/>
      <c r="G18" s="162"/>
      <c r="H18" s="162"/>
      <c r="I18" s="162"/>
      <c r="J18" s="162"/>
      <c r="K18" s="162"/>
      <c r="L18" s="162"/>
      <c r="M18" s="162"/>
      <c r="N18" s="115">
        <f t="shared" si="48"/>
        <v>0</v>
      </c>
      <c r="O18" s="9">
        <f t="shared" si="49"/>
        <v>0</v>
      </c>
      <c r="P18" s="162"/>
      <c r="Q18" s="162"/>
      <c r="R18" s="162"/>
      <c r="S18" s="162"/>
      <c r="T18" s="162"/>
      <c r="U18" s="162"/>
      <c r="V18" s="162"/>
      <c r="W18" s="162"/>
      <c r="X18" s="115">
        <f t="shared" si="50"/>
        <v>0</v>
      </c>
      <c r="Y18" s="9">
        <f t="shared" si="51"/>
        <v>0</v>
      </c>
      <c r="Z18" s="162"/>
      <c r="AA18" s="162"/>
      <c r="AB18" s="162"/>
      <c r="AC18" s="162"/>
      <c r="AD18" s="162"/>
      <c r="AE18" s="162"/>
      <c r="AF18" s="162"/>
      <c r="AG18" s="162"/>
      <c r="AH18" s="115">
        <f t="shared" si="52"/>
        <v>0</v>
      </c>
      <c r="AI18" s="9">
        <f t="shared" si="53"/>
        <v>0</v>
      </c>
      <c r="AJ18" s="162"/>
      <c r="AK18" s="162"/>
      <c r="AL18" s="162"/>
      <c r="AM18" s="162"/>
      <c r="AN18" s="162"/>
      <c r="AO18" s="162"/>
      <c r="AP18" s="162"/>
      <c r="AQ18" s="162"/>
      <c r="AR18" s="115">
        <f t="shared" si="54"/>
        <v>0</v>
      </c>
      <c r="AS18" s="9">
        <f t="shared" si="55"/>
        <v>0</v>
      </c>
      <c r="AT18" s="162"/>
      <c r="AU18" s="162"/>
      <c r="AV18" s="162"/>
      <c r="AW18" s="162"/>
      <c r="AX18" s="162"/>
      <c r="AY18" s="162"/>
      <c r="AZ18" s="162"/>
      <c r="BA18" s="162"/>
      <c r="BB18" s="115">
        <f t="shared" si="56"/>
        <v>0</v>
      </c>
      <c r="BC18" s="9">
        <f t="shared" si="57"/>
        <v>0</v>
      </c>
      <c r="BD18" s="8"/>
      <c r="BE18" s="9">
        <f t="shared" si="58"/>
        <v>0</v>
      </c>
      <c r="BF18" s="9">
        <f t="shared" si="59"/>
        <v>0</v>
      </c>
      <c r="BG18" s="9">
        <f t="shared" si="60"/>
        <v>0</v>
      </c>
      <c r="BH18" s="197"/>
      <c r="BK18" s="1"/>
    </row>
    <row r="19" spans="1:63" ht="24.9" customHeight="1" x14ac:dyDescent="0.35">
      <c r="A19" s="161" t="s">
        <v>67</v>
      </c>
      <c r="B19" s="161" t="s">
        <v>67</v>
      </c>
      <c r="C19" s="161"/>
      <c r="D19" s="161"/>
      <c r="E19" s="161"/>
      <c r="F19" s="162"/>
      <c r="G19" s="162"/>
      <c r="H19" s="162"/>
      <c r="I19" s="162"/>
      <c r="J19" s="162"/>
      <c r="K19" s="162"/>
      <c r="L19" s="162"/>
      <c r="M19" s="162"/>
      <c r="N19" s="115">
        <f t="shared" si="48"/>
        <v>0</v>
      </c>
      <c r="O19" s="9">
        <f t="shared" si="49"/>
        <v>0</v>
      </c>
      <c r="P19" s="162"/>
      <c r="Q19" s="162"/>
      <c r="R19" s="162"/>
      <c r="S19" s="162"/>
      <c r="T19" s="162"/>
      <c r="U19" s="162"/>
      <c r="V19" s="162"/>
      <c r="W19" s="162"/>
      <c r="X19" s="115">
        <f t="shared" si="50"/>
        <v>0</v>
      </c>
      <c r="Y19" s="9">
        <f t="shared" si="51"/>
        <v>0</v>
      </c>
      <c r="Z19" s="162"/>
      <c r="AA19" s="162"/>
      <c r="AB19" s="162"/>
      <c r="AC19" s="162"/>
      <c r="AD19" s="162"/>
      <c r="AE19" s="162"/>
      <c r="AF19" s="162"/>
      <c r="AG19" s="162"/>
      <c r="AH19" s="115">
        <f t="shared" si="52"/>
        <v>0</v>
      </c>
      <c r="AI19" s="9">
        <f t="shared" si="53"/>
        <v>0</v>
      </c>
      <c r="AJ19" s="162"/>
      <c r="AK19" s="162"/>
      <c r="AL19" s="162"/>
      <c r="AM19" s="162"/>
      <c r="AN19" s="162"/>
      <c r="AO19" s="162"/>
      <c r="AP19" s="162"/>
      <c r="AQ19" s="162"/>
      <c r="AR19" s="115">
        <f t="shared" si="54"/>
        <v>0</v>
      </c>
      <c r="AS19" s="9">
        <f t="shared" si="55"/>
        <v>0</v>
      </c>
      <c r="AT19" s="162"/>
      <c r="AU19" s="162"/>
      <c r="AV19" s="162"/>
      <c r="AW19" s="162"/>
      <c r="AX19" s="162"/>
      <c r="AY19" s="162"/>
      <c r="AZ19" s="162"/>
      <c r="BA19" s="162"/>
      <c r="BB19" s="115">
        <f t="shared" si="56"/>
        <v>0</v>
      </c>
      <c r="BC19" s="9">
        <f t="shared" si="57"/>
        <v>0</v>
      </c>
      <c r="BD19" s="8"/>
      <c r="BE19" s="9">
        <f t="shared" si="58"/>
        <v>0</v>
      </c>
      <c r="BF19" s="9">
        <f t="shared" si="59"/>
        <v>0</v>
      </c>
      <c r="BG19" s="9">
        <f t="shared" si="60"/>
        <v>0</v>
      </c>
      <c r="BH19" s="197"/>
      <c r="BK19" s="1"/>
    </row>
    <row r="20" spans="1:63" ht="24.9" customHeight="1" x14ac:dyDescent="0.35">
      <c r="A20" s="163" t="s">
        <v>64</v>
      </c>
      <c r="B20" s="161"/>
      <c r="C20" s="161"/>
      <c r="D20" s="161"/>
      <c r="E20" s="161"/>
      <c r="F20" s="162"/>
      <c r="G20" s="162"/>
      <c r="H20" s="162"/>
      <c r="I20" s="162"/>
      <c r="J20" s="162"/>
      <c r="K20" s="162"/>
      <c r="L20" s="162"/>
      <c r="M20" s="162"/>
      <c r="N20" s="115">
        <f t="shared" si="48"/>
        <v>0</v>
      </c>
      <c r="O20" s="9">
        <f t="shared" si="49"/>
        <v>0</v>
      </c>
      <c r="P20" s="162"/>
      <c r="Q20" s="162"/>
      <c r="R20" s="162"/>
      <c r="S20" s="162"/>
      <c r="T20" s="162"/>
      <c r="U20" s="162"/>
      <c r="V20" s="162"/>
      <c r="W20" s="162"/>
      <c r="X20" s="115">
        <f t="shared" si="50"/>
        <v>0</v>
      </c>
      <c r="Y20" s="9">
        <f t="shared" si="51"/>
        <v>0</v>
      </c>
      <c r="Z20" s="162"/>
      <c r="AA20" s="162"/>
      <c r="AB20" s="162"/>
      <c r="AC20" s="162"/>
      <c r="AD20" s="162"/>
      <c r="AE20" s="162"/>
      <c r="AF20" s="162"/>
      <c r="AG20" s="162"/>
      <c r="AH20" s="115">
        <f t="shared" si="52"/>
        <v>0</v>
      </c>
      <c r="AI20" s="9">
        <f t="shared" si="53"/>
        <v>0</v>
      </c>
      <c r="AJ20" s="162"/>
      <c r="AK20" s="162"/>
      <c r="AL20" s="162"/>
      <c r="AM20" s="162"/>
      <c r="AN20" s="162"/>
      <c r="AO20" s="162"/>
      <c r="AP20" s="162"/>
      <c r="AQ20" s="162"/>
      <c r="AR20" s="115">
        <f t="shared" si="54"/>
        <v>0</v>
      </c>
      <c r="AS20" s="9">
        <f t="shared" si="55"/>
        <v>0</v>
      </c>
      <c r="AT20" s="162"/>
      <c r="AU20" s="162"/>
      <c r="AV20" s="162"/>
      <c r="AW20" s="162"/>
      <c r="AX20" s="162"/>
      <c r="AY20" s="162"/>
      <c r="AZ20" s="162"/>
      <c r="BA20" s="162"/>
      <c r="BB20" s="115">
        <f t="shared" si="56"/>
        <v>0</v>
      </c>
      <c r="BC20" s="9">
        <f t="shared" si="57"/>
        <v>0</v>
      </c>
      <c r="BD20" s="8"/>
      <c r="BE20" s="9">
        <f t="shared" si="58"/>
        <v>0</v>
      </c>
      <c r="BF20" s="9">
        <f t="shared" si="59"/>
        <v>0</v>
      </c>
      <c r="BG20" s="9">
        <f t="shared" si="60"/>
        <v>0</v>
      </c>
      <c r="BH20" s="198"/>
      <c r="BK20" s="1"/>
    </row>
    <row r="21" spans="1:63" s="10" customFormat="1" ht="24.9" customHeight="1" x14ac:dyDescent="0.35">
      <c r="A21" s="116" t="s">
        <v>65</v>
      </c>
      <c r="B21" s="116"/>
      <c r="C21" s="116"/>
      <c r="D21" s="116"/>
      <c r="E21" s="116"/>
      <c r="F21" s="132">
        <f t="shared" ref="F21:AS21" si="61">SUM(F15:F20)</f>
        <v>0</v>
      </c>
      <c r="G21" s="132">
        <f t="shared" si="61"/>
        <v>0</v>
      </c>
      <c r="H21" s="132">
        <f t="shared" si="61"/>
        <v>0</v>
      </c>
      <c r="I21" s="132">
        <f t="shared" si="61"/>
        <v>0</v>
      </c>
      <c r="J21" s="132">
        <f t="shared" si="61"/>
        <v>0</v>
      </c>
      <c r="K21" s="132">
        <f t="shared" si="61"/>
        <v>0</v>
      </c>
      <c r="L21" s="132">
        <f t="shared" si="61"/>
        <v>0</v>
      </c>
      <c r="M21" s="132">
        <f t="shared" si="61"/>
        <v>0</v>
      </c>
      <c r="N21" s="132">
        <f t="shared" si="61"/>
        <v>0</v>
      </c>
      <c r="O21" s="132">
        <f t="shared" si="61"/>
        <v>0</v>
      </c>
      <c r="P21" s="132">
        <f t="shared" si="61"/>
        <v>0</v>
      </c>
      <c r="Q21" s="132">
        <f t="shared" si="61"/>
        <v>0</v>
      </c>
      <c r="R21" s="132">
        <f t="shared" si="61"/>
        <v>0</v>
      </c>
      <c r="S21" s="132">
        <f t="shared" si="61"/>
        <v>0</v>
      </c>
      <c r="T21" s="132">
        <f t="shared" si="61"/>
        <v>0</v>
      </c>
      <c r="U21" s="132">
        <f t="shared" si="61"/>
        <v>0</v>
      </c>
      <c r="V21" s="132">
        <f t="shared" si="61"/>
        <v>0</v>
      </c>
      <c r="W21" s="132">
        <f t="shared" si="61"/>
        <v>0</v>
      </c>
      <c r="X21" s="132">
        <f t="shared" si="61"/>
        <v>0</v>
      </c>
      <c r="Y21" s="132">
        <f t="shared" si="61"/>
        <v>0</v>
      </c>
      <c r="Z21" s="132">
        <f t="shared" si="61"/>
        <v>0</v>
      </c>
      <c r="AA21" s="132">
        <f t="shared" si="61"/>
        <v>0</v>
      </c>
      <c r="AB21" s="132">
        <f t="shared" si="61"/>
        <v>0</v>
      </c>
      <c r="AC21" s="132">
        <f t="shared" si="61"/>
        <v>0</v>
      </c>
      <c r="AD21" s="132">
        <f t="shared" si="61"/>
        <v>0</v>
      </c>
      <c r="AE21" s="132">
        <f t="shared" si="61"/>
        <v>0</v>
      </c>
      <c r="AF21" s="132">
        <f t="shared" si="61"/>
        <v>0</v>
      </c>
      <c r="AG21" s="132">
        <f t="shared" si="61"/>
        <v>0</v>
      </c>
      <c r="AH21" s="132">
        <f t="shared" si="61"/>
        <v>0</v>
      </c>
      <c r="AI21" s="132">
        <f t="shared" si="61"/>
        <v>0</v>
      </c>
      <c r="AJ21" s="132">
        <f t="shared" si="61"/>
        <v>0</v>
      </c>
      <c r="AK21" s="132">
        <f t="shared" si="61"/>
        <v>0</v>
      </c>
      <c r="AL21" s="132">
        <f t="shared" si="61"/>
        <v>0</v>
      </c>
      <c r="AM21" s="132">
        <f t="shared" si="61"/>
        <v>0</v>
      </c>
      <c r="AN21" s="132">
        <f t="shared" si="61"/>
        <v>0</v>
      </c>
      <c r="AO21" s="132">
        <f t="shared" si="61"/>
        <v>0</v>
      </c>
      <c r="AP21" s="132">
        <f t="shared" si="61"/>
        <v>0</v>
      </c>
      <c r="AQ21" s="132">
        <f t="shared" si="61"/>
        <v>0</v>
      </c>
      <c r="AR21" s="132">
        <f t="shared" si="61"/>
        <v>0</v>
      </c>
      <c r="AS21" s="132">
        <f t="shared" si="61"/>
        <v>0</v>
      </c>
      <c r="AT21" s="132">
        <f>SUM(AT15:AT20)</f>
        <v>0</v>
      </c>
      <c r="AU21" s="132">
        <f t="shared" ref="AU21:BC21" si="62">SUM(AU15:AU20)</f>
        <v>0</v>
      </c>
      <c r="AV21" s="132">
        <f t="shared" si="62"/>
        <v>0</v>
      </c>
      <c r="AW21" s="132">
        <f t="shared" si="62"/>
        <v>0</v>
      </c>
      <c r="AX21" s="132">
        <f t="shared" si="62"/>
        <v>0</v>
      </c>
      <c r="AY21" s="132">
        <f t="shared" si="62"/>
        <v>0</v>
      </c>
      <c r="AZ21" s="132">
        <f t="shared" si="62"/>
        <v>0</v>
      </c>
      <c r="BA21" s="132">
        <f t="shared" si="62"/>
        <v>0</v>
      </c>
      <c r="BB21" s="132">
        <f t="shared" si="62"/>
        <v>0</v>
      </c>
      <c r="BC21" s="132">
        <f t="shared" si="62"/>
        <v>0</v>
      </c>
      <c r="BD21" s="129"/>
      <c r="BE21" s="132">
        <f>SUM(BE15:BE20)</f>
        <v>0</v>
      </c>
      <c r="BF21" s="132">
        <f>SUM(BF15:BF20)</f>
        <v>0</v>
      </c>
      <c r="BG21" s="132">
        <f>SUM(BG15:BG20)</f>
        <v>0</v>
      </c>
      <c r="BH21" s="128"/>
    </row>
    <row r="22" spans="1:63" ht="48.75" customHeight="1" x14ac:dyDescent="0.35">
      <c r="A22" s="126" t="s">
        <v>68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19"/>
      <c r="M22" s="120"/>
      <c r="N22" s="120"/>
      <c r="O22" s="119"/>
      <c r="P22" s="2"/>
      <c r="Q22" s="2"/>
      <c r="R22" s="2"/>
      <c r="S22" s="2"/>
      <c r="T22" s="2"/>
      <c r="U22" s="2"/>
      <c r="V22" s="119"/>
      <c r="W22" s="120"/>
      <c r="X22" s="120"/>
      <c r="Y22" s="119"/>
      <c r="Z22" s="2"/>
      <c r="AA22" s="2"/>
      <c r="AB22" s="2"/>
      <c r="AC22" s="2"/>
      <c r="AD22" s="2"/>
      <c r="AE22" s="2"/>
      <c r="AF22" s="119"/>
      <c r="AG22" s="120"/>
      <c r="AH22" s="120"/>
      <c r="AI22" s="119"/>
      <c r="AJ22" s="2"/>
      <c r="AK22" s="2"/>
      <c r="AL22" s="2"/>
      <c r="AM22" s="2"/>
      <c r="AN22" s="2"/>
      <c r="AO22" s="2"/>
      <c r="AP22" s="119"/>
      <c r="AQ22" s="120"/>
      <c r="AR22" s="120"/>
      <c r="AS22" s="119"/>
      <c r="AT22" s="2"/>
      <c r="AU22" s="2"/>
      <c r="AV22" s="2"/>
      <c r="AW22" s="2"/>
      <c r="AX22" s="2"/>
      <c r="AY22" s="2"/>
      <c r="AZ22" s="119"/>
      <c r="BA22" s="120"/>
      <c r="BB22" s="120"/>
      <c r="BC22" s="119"/>
      <c r="BD22" s="119"/>
      <c r="BE22" s="119"/>
      <c r="BF22" s="119"/>
      <c r="BG22" s="119"/>
      <c r="BH22" s="80"/>
      <c r="BK22" s="1"/>
    </row>
    <row r="23" spans="1:63" ht="24.9" customHeight="1" x14ac:dyDescent="0.35">
      <c r="A23" s="161" t="s">
        <v>69</v>
      </c>
      <c r="B23" s="161" t="s">
        <v>112</v>
      </c>
      <c r="C23" s="161"/>
      <c r="D23" s="161"/>
      <c r="E23" s="161"/>
      <c r="F23" s="162"/>
      <c r="G23" s="162"/>
      <c r="H23" s="162"/>
      <c r="I23" s="162"/>
      <c r="J23" s="162"/>
      <c r="K23" s="162"/>
      <c r="L23" s="162"/>
      <c r="M23" s="162"/>
      <c r="N23" s="115">
        <f>F23+H23+J23+L23</f>
        <v>0</v>
      </c>
      <c r="O23" s="9">
        <f>SUM(F23:M23)</f>
        <v>0</v>
      </c>
      <c r="P23" s="162"/>
      <c r="Q23" s="162"/>
      <c r="R23" s="162"/>
      <c r="S23" s="162"/>
      <c r="T23" s="162"/>
      <c r="U23" s="162"/>
      <c r="V23" s="162"/>
      <c r="W23" s="162"/>
      <c r="X23" s="115">
        <f>P23+R23+T23+V23</f>
        <v>0</v>
      </c>
      <c r="Y23" s="9">
        <f>SUM(P23:W23)</f>
        <v>0</v>
      </c>
      <c r="Z23" s="162"/>
      <c r="AA23" s="162"/>
      <c r="AB23" s="162"/>
      <c r="AC23" s="162"/>
      <c r="AD23" s="162"/>
      <c r="AE23" s="162"/>
      <c r="AF23" s="162"/>
      <c r="AG23" s="162"/>
      <c r="AH23" s="115">
        <f>Z23+AB23+AD23+AF23</f>
        <v>0</v>
      </c>
      <c r="AI23" s="9"/>
      <c r="AJ23" s="162"/>
      <c r="AK23" s="162"/>
      <c r="AL23" s="162"/>
      <c r="AM23" s="162"/>
      <c r="AN23" s="162"/>
      <c r="AO23" s="162"/>
      <c r="AP23" s="162"/>
      <c r="AQ23" s="162"/>
      <c r="AR23" s="115">
        <f>AJ23+AL23+AN23+AP23</f>
        <v>0</v>
      </c>
      <c r="AS23" s="9">
        <f>SUM(AJ23:AQ23)</f>
        <v>0</v>
      </c>
      <c r="AT23" s="162"/>
      <c r="AU23" s="162"/>
      <c r="AV23" s="162"/>
      <c r="AW23" s="162"/>
      <c r="AX23" s="162"/>
      <c r="AY23" s="162"/>
      <c r="AZ23" s="162"/>
      <c r="BA23" s="162"/>
      <c r="BB23" s="115">
        <f>AT23+AV23+AX23+AZ23</f>
        <v>0</v>
      </c>
      <c r="BC23" s="9">
        <f>SUM(AT23:BA23)</f>
        <v>0</v>
      </c>
      <c r="BD23" s="8"/>
      <c r="BE23" s="9">
        <f t="shared" ref="BE23:BE28" si="63">F23+H23+J23+L23+P23+R23+T23+V23+Z23+AB23+AD23+AF23+AJ23+AL23+AN23+AP23+AT23+AV23+AX23+AZ23</f>
        <v>0</v>
      </c>
      <c r="BF23" s="9">
        <f t="shared" ref="BF23:BF28" si="64">G23+I23+K23+M23+Q23+S23+U23+W23+AA23+AC23+AE23+AG23+AK23+AM23+AO23+AQ23+AU23+AW23+AY23+BA23</f>
        <v>0</v>
      </c>
      <c r="BG23" s="9">
        <f>BE23+BF23</f>
        <v>0</v>
      </c>
      <c r="BH23" s="197"/>
      <c r="BK23" s="1"/>
    </row>
    <row r="24" spans="1:63" ht="24.9" customHeight="1" x14ac:dyDescent="0.35">
      <c r="A24" s="161" t="s">
        <v>69</v>
      </c>
      <c r="B24" s="161" t="s">
        <v>112</v>
      </c>
      <c r="C24" s="161"/>
      <c r="D24" s="161"/>
      <c r="E24" s="161"/>
      <c r="F24" s="162"/>
      <c r="G24" s="162"/>
      <c r="H24" s="162"/>
      <c r="I24" s="162"/>
      <c r="J24" s="162"/>
      <c r="K24" s="162"/>
      <c r="L24" s="162"/>
      <c r="M24" s="162"/>
      <c r="N24" s="115">
        <f t="shared" ref="N24:N28" si="65">F24+H24+J24+L24</f>
        <v>0</v>
      </c>
      <c r="O24" s="9">
        <f t="shared" ref="O24:O28" si="66">SUM(F24:M24)</f>
        <v>0</v>
      </c>
      <c r="P24" s="162"/>
      <c r="Q24" s="162"/>
      <c r="R24" s="162"/>
      <c r="S24" s="162"/>
      <c r="T24" s="162"/>
      <c r="U24" s="162"/>
      <c r="V24" s="162"/>
      <c r="W24" s="162"/>
      <c r="X24" s="115">
        <f t="shared" ref="X24:X28" si="67">P24+R24+T24+V24</f>
        <v>0</v>
      </c>
      <c r="Y24" s="9">
        <f t="shared" ref="Y24:Y28" si="68">SUM(P24:W24)</f>
        <v>0</v>
      </c>
      <c r="Z24" s="162"/>
      <c r="AA24" s="162"/>
      <c r="AB24" s="162"/>
      <c r="AC24" s="162"/>
      <c r="AD24" s="162"/>
      <c r="AE24" s="162"/>
      <c r="AF24" s="162"/>
      <c r="AG24" s="162"/>
      <c r="AH24" s="115">
        <f t="shared" ref="AH24:AH28" si="69">Z24+AB24+AD24+AF24</f>
        <v>0</v>
      </c>
      <c r="AI24" s="9"/>
      <c r="AJ24" s="162"/>
      <c r="AK24" s="162"/>
      <c r="AL24" s="162"/>
      <c r="AM24" s="162"/>
      <c r="AN24" s="162"/>
      <c r="AO24" s="162"/>
      <c r="AP24" s="162"/>
      <c r="AQ24" s="162"/>
      <c r="AR24" s="115">
        <f t="shared" ref="AR24:AR28" si="70">AJ24+AL24+AN24+AP24</f>
        <v>0</v>
      </c>
      <c r="AS24" s="9">
        <f t="shared" ref="AS24:AS28" si="71">SUM(AJ24:AQ24)</f>
        <v>0</v>
      </c>
      <c r="AT24" s="162"/>
      <c r="AU24" s="162"/>
      <c r="AV24" s="162"/>
      <c r="AW24" s="162"/>
      <c r="AX24" s="162"/>
      <c r="AY24" s="162"/>
      <c r="AZ24" s="162"/>
      <c r="BA24" s="162"/>
      <c r="BB24" s="115">
        <f t="shared" ref="BB24:BB28" si="72">AT24+AV24+AX24+AZ24</f>
        <v>0</v>
      </c>
      <c r="BC24" s="9">
        <f t="shared" ref="BC24:BC28" si="73">SUM(AT24:BA24)</f>
        <v>0</v>
      </c>
      <c r="BD24" s="8"/>
      <c r="BE24" s="9">
        <f t="shared" si="63"/>
        <v>0</v>
      </c>
      <c r="BF24" s="9">
        <f t="shared" si="64"/>
        <v>0</v>
      </c>
      <c r="BG24" s="9">
        <f t="shared" ref="BG24:BG28" si="74">BE24+BF24</f>
        <v>0</v>
      </c>
      <c r="BH24" s="197"/>
      <c r="BK24" s="1"/>
    </row>
    <row r="25" spans="1:63" ht="24.9" customHeight="1" x14ac:dyDescent="0.35">
      <c r="A25" s="161" t="s">
        <v>69</v>
      </c>
      <c r="B25" s="161" t="s">
        <v>112</v>
      </c>
      <c r="C25" s="161"/>
      <c r="D25" s="161"/>
      <c r="E25" s="161"/>
      <c r="F25" s="162"/>
      <c r="G25" s="162"/>
      <c r="H25" s="162"/>
      <c r="I25" s="162"/>
      <c r="J25" s="162"/>
      <c r="K25" s="162"/>
      <c r="L25" s="162"/>
      <c r="M25" s="162"/>
      <c r="N25" s="115">
        <f t="shared" si="65"/>
        <v>0</v>
      </c>
      <c r="O25" s="9">
        <f t="shared" si="66"/>
        <v>0</v>
      </c>
      <c r="P25" s="162"/>
      <c r="Q25" s="162"/>
      <c r="R25" s="162"/>
      <c r="S25" s="162"/>
      <c r="T25" s="162"/>
      <c r="U25" s="162"/>
      <c r="V25" s="162"/>
      <c r="W25" s="162"/>
      <c r="X25" s="115">
        <f t="shared" si="67"/>
        <v>0</v>
      </c>
      <c r="Y25" s="9">
        <f t="shared" si="68"/>
        <v>0</v>
      </c>
      <c r="Z25" s="162"/>
      <c r="AA25" s="162"/>
      <c r="AB25" s="162"/>
      <c r="AC25" s="162"/>
      <c r="AD25" s="162"/>
      <c r="AE25" s="162"/>
      <c r="AF25" s="162"/>
      <c r="AG25" s="162"/>
      <c r="AH25" s="115">
        <f t="shared" si="69"/>
        <v>0</v>
      </c>
      <c r="AI25" s="9"/>
      <c r="AJ25" s="162"/>
      <c r="AK25" s="162"/>
      <c r="AL25" s="162"/>
      <c r="AM25" s="162"/>
      <c r="AN25" s="162"/>
      <c r="AO25" s="162"/>
      <c r="AP25" s="162"/>
      <c r="AQ25" s="162"/>
      <c r="AR25" s="115">
        <f t="shared" si="70"/>
        <v>0</v>
      </c>
      <c r="AS25" s="9">
        <f t="shared" si="71"/>
        <v>0</v>
      </c>
      <c r="AT25" s="162"/>
      <c r="AU25" s="162"/>
      <c r="AV25" s="162"/>
      <c r="AW25" s="162"/>
      <c r="AX25" s="162"/>
      <c r="AY25" s="162"/>
      <c r="AZ25" s="162"/>
      <c r="BA25" s="162"/>
      <c r="BB25" s="115">
        <f t="shared" si="72"/>
        <v>0</v>
      </c>
      <c r="BC25" s="9">
        <f t="shared" si="73"/>
        <v>0</v>
      </c>
      <c r="BD25" s="8"/>
      <c r="BE25" s="9">
        <f t="shared" si="63"/>
        <v>0</v>
      </c>
      <c r="BF25" s="9">
        <f t="shared" si="64"/>
        <v>0</v>
      </c>
      <c r="BG25" s="9">
        <f t="shared" si="74"/>
        <v>0</v>
      </c>
      <c r="BH25" s="197"/>
      <c r="BK25" s="1"/>
    </row>
    <row r="26" spans="1:63" ht="24.9" customHeight="1" x14ac:dyDescent="0.35">
      <c r="A26" s="161" t="s">
        <v>69</v>
      </c>
      <c r="B26" s="161" t="s">
        <v>112</v>
      </c>
      <c r="C26" s="161"/>
      <c r="D26" s="161"/>
      <c r="E26" s="161"/>
      <c r="F26" s="162"/>
      <c r="G26" s="162"/>
      <c r="H26" s="162"/>
      <c r="I26" s="162"/>
      <c r="J26" s="162"/>
      <c r="K26" s="162"/>
      <c r="L26" s="162"/>
      <c r="M26" s="162"/>
      <c r="N26" s="115">
        <f t="shared" si="65"/>
        <v>0</v>
      </c>
      <c r="O26" s="9">
        <f t="shared" si="66"/>
        <v>0</v>
      </c>
      <c r="P26" s="162"/>
      <c r="Q26" s="162"/>
      <c r="R26" s="162"/>
      <c r="S26" s="162"/>
      <c r="T26" s="162"/>
      <c r="U26" s="162"/>
      <c r="V26" s="162"/>
      <c r="W26" s="162"/>
      <c r="X26" s="115">
        <f t="shared" si="67"/>
        <v>0</v>
      </c>
      <c r="Y26" s="9">
        <f t="shared" si="68"/>
        <v>0</v>
      </c>
      <c r="Z26" s="162"/>
      <c r="AA26" s="162"/>
      <c r="AB26" s="162"/>
      <c r="AC26" s="162"/>
      <c r="AD26" s="162"/>
      <c r="AE26" s="162"/>
      <c r="AF26" s="162"/>
      <c r="AG26" s="162"/>
      <c r="AH26" s="115">
        <f t="shared" si="69"/>
        <v>0</v>
      </c>
      <c r="AI26" s="9">
        <f t="shared" ref="AI26:AI28" si="75">SUM(Z26:AG26)</f>
        <v>0</v>
      </c>
      <c r="AJ26" s="162"/>
      <c r="AK26" s="162"/>
      <c r="AL26" s="162"/>
      <c r="AM26" s="162"/>
      <c r="AN26" s="162"/>
      <c r="AO26" s="162"/>
      <c r="AP26" s="162"/>
      <c r="AQ26" s="162"/>
      <c r="AR26" s="115">
        <f t="shared" si="70"/>
        <v>0</v>
      </c>
      <c r="AS26" s="9">
        <f t="shared" si="71"/>
        <v>0</v>
      </c>
      <c r="AT26" s="162"/>
      <c r="AU26" s="162"/>
      <c r="AV26" s="162"/>
      <c r="AW26" s="162"/>
      <c r="AX26" s="162"/>
      <c r="AY26" s="162"/>
      <c r="AZ26" s="162"/>
      <c r="BA26" s="162"/>
      <c r="BB26" s="115">
        <f t="shared" si="72"/>
        <v>0</v>
      </c>
      <c r="BC26" s="9">
        <f t="shared" si="73"/>
        <v>0</v>
      </c>
      <c r="BD26" s="8"/>
      <c r="BE26" s="9">
        <f t="shared" si="63"/>
        <v>0</v>
      </c>
      <c r="BF26" s="9">
        <f t="shared" si="64"/>
        <v>0</v>
      </c>
      <c r="BG26" s="9">
        <f t="shared" si="74"/>
        <v>0</v>
      </c>
      <c r="BH26" s="197"/>
      <c r="BK26" s="1"/>
    </row>
    <row r="27" spans="1:63" ht="24.9" customHeight="1" x14ac:dyDescent="0.35">
      <c r="A27" s="161" t="s">
        <v>69</v>
      </c>
      <c r="B27" s="161" t="s">
        <v>112</v>
      </c>
      <c r="C27" s="161"/>
      <c r="D27" s="161"/>
      <c r="E27" s="161"/>
      <c r="F27" s="162"/>
      <c r="G27" s="162"/>
      <c r="H27" s="162"/>
      <c r="I27" s="162"/>
      <c r="J27" s="162"/>
      <c r="K27" s="162"/>
      <c r="L27" s="162"/>
      <c r="M27" s="162"/>
      <c r="N27" s="115">
        <f t="shared" si="65"/>
        <v>0</v>
      </c>
      <c r="O27" s="9">
        <f t="shared" si="66"/>
        <v>0</v>
      </c>
      <c r="P27" s="162"/>
      <c r="Q27" s="162"/>
      <c r="R27" s="162"/>
      <c r="S27" s="162"/>
      <c r="T27" s="162"/>
      <c r="U27" s="162"/>
      <c r="V27" s="162"/>
      <c r="W27" s="162"/>
      <c r="X27" s="115">
        <f t="shared" si="67"/>
        <v>0</v>
      </c>
      <c r="Y27" s="9">
        <f t="shared" si="68"/>
        <v>0</v>
      </c>
      <c r="Z27" s="162"/>
      <c r="AA27" s="162"/>
      <c r="AB27" s="162"/>
      <c r="AC27" s="162"/>
      <c r="AD27" s="162"/>
      <c r="AE27" s="162"/>
      <c r="AF27" s="162"/>
      <c r="AG27" s="162"/>
      <c r="AH27" s="115">
        <f t="shared" si="69"/>
        <v>0</v>
      </c>
      <c r="AI27" s="9">
        <f t="shared" si="75"/>
        <v>0</v>
      </c>
      <c r="AJ27" s="162"/>
      <c r="AK27" s="162"/>
      <c r="AL27" s="162"/>
      <c r="AM27" s="162"/>
      <c r="AN27" s="162"/>
      <c r="AO27" s="162"/>
      <c r="AP27" s="162"/>
      <c r="AQ27" s="162"/>
      <c r="AR27" s="115">
        <f t="shared" si="70"/>
        <v>0</v>
      </c>
      <c r="AS27" s="9">
        <f t="shared" si="71"/>
        <v>0</v>
      </c>
      <c r="AT27" s="162"/>
      <c r="AU27" s="162"/>
      <c r="AV27" s="162"/>
      <c r="AW27" s="162"/>
      <c r="AX27" s="162"/>
      <c r="AY27" s="162"/>
      <c r="AZ27" s="162"/>
      <c r="BA27" s="162"/>
      <c r="BB27" s="115">
        <f t="shared" si="72"/>
        <v>0</v>
      </c>
      <c r="BC27" s="9">
        <f t="shared" si="73"/>
        <v>0</v>
      </c>
      <c r="BD27" s="8"/>
      <c r="BE27" s="9">
        <f t="shared" si="63"/>
        <v>0</v>
      </c>
      <c r="BF27" s="9">
        <f t="shared" si="64"/>
        <v>0</v>
      </c>
      <c r="BG27" s="9">
        <f t="shared" si="74"/>
        <v>0</v>
      </c>
      <c r="BH27" s="197"/>
      <c r="BK27" s="1"/>
    </row>
    <row r="28" spans="1:63" ht="24.9" customHeight="1" x14ac:dyDescent="0.35">
      <c r="A28" s="163" t="s">
        <v>64</v>
      </c>
      <c r="B28" s="161"/>
      <c r="C28" s="161"/>
      <c r="D28" s="161"/>
      <c r="E28" s="161"/>
      <c r="F28" s="162"/>
      <c r="G28" s="162"/>
      <c r="H28" s="162"/>
      <c r="I28" s="162"/>
      <c r="J28" s="162"/>
      <c r="K28" s="162"/>
      <c r="L28" s="162"/>
      <c r="M28" s="162"/>
      <c r="N28" s="115">
        <f t="shared" si="65"/>
        <v>0</v>
      </c>
      <c r="O28" s="9">
        <f t="shared" si="66"/>
        <v>0</v>
      </c>
      <c r="P28" s="162"/>
      <c r="Q28" s="162"/>
      <c r="R28" s="162"/>
      <c r="S28" s="162"/>
      <c r="T28" s="162"/>
      <c r="U28" s="162"/>
      <c r="V28" s="162"/>
      <c r="W28" s="162"/>
      <c r="X28" s="115">
        <f t="shared" si="67"/>
        <v>0</v>
      </c>
      <c r="Y28" s="9">
        <f t="shared" si="68"/>
        <v>0</v>
      </c>
      <c r="Z28" s="162"/>
      <c r="AA28" s="162"/>
      <c r="AB28" s="162"/>
      <c r="AC28" s="162"/>
      <c r="AD28" s="162"/>
      <c r="AE28" s="162"/>
      <c r="AF28" s="162"/>
      <c r="AG28" s="162"/>
      <c r="AH28" s="115">
        <f t="shared" si="69"/>
        <v>0</v>
      </c>
      <c r="AI28" s="9">
        <f t="shared" si="75"/>
        <v>0</v>
      </c>
      <c r="AJ28" s="162"/>
      <c r="AK28" s="162"/>
      <c r="AL28" s="162"/>
      <c r="AM28" s="162"/>
      <c r="AN28" s="162"/>
      <c r="AO28" s="162"/>
      <c r="AP28" s="162"/>
      <c r="AQ28" s="162"/>
      <c r="AR28" s="115">
        <f t="shared" si="70"/>
        <v>0</v>
      </c>
      <c r="AS28" s="9">
        <f t="shared" si="71"/>
        <v>0</v>
      </c>
      <c r="AT28" s="162"/>
      <c r="AU28" s="162"/>
      <c r="AV28" s="162"/>
      <c r="AW28" s="162"/>
      <c r="AX28" s="162"/>
      <c r="AY28" s="162"/>
      <c r="AZ28" s="162"/>
      <c r="BA28" s="162"/>
      <c r="BB28" s="115">
        <f t="shared" si="72"/>
        <v>0</v>
      </c>
      <c r="BC28" s="9">
        <f t="shared" si="73"/>
        <v>0</v>
      </c>
      <c r="BD28" s="8"/>
      <c r="BE28" s="9">
        <f t="shared" si="63"/>
        <v>0</v>
      </c>
      <c r="BF28" s="9">
        <f t="shared" si="64"/>
        <v>0</v>
      </c>
      <c r="BG28" s="9">
        <f t="shared" si="74"/>
        <v>0</v>
      </c>
      <c r="BH28" s="198"/>
      <c r="BK28" s="1"/>
    </row>
    <row r="29" spans="1:63" s="10" customFormat="1" ht="24.9" customHeight="1" x14ac:dyDescent="0.35">
      <c r="A29" s="116" t="s">
        <v>65</v>
      </c>
      <c r="B29" s="116"/>
      <c r="C29" s="116"/>
      <c r="D29" s="116"/>
      <c r="E29" s="116"/>
      <c r="F29" s="132">
        <f t="shared" ref="F29:AS29" si="76">SUM(F23:F28)</f>
        <v>0</v>
      </c>
      <c r="G29" s="132">
        <f t="shared" si="76"/>
        <v>0</v>
      </c>
      <c r="H29" s="132">
        <f t="shared" si="76"/>
        <v>0</v>
      </c>
      <c r="I29" s="132">
        <f t="shared" si="76"/>
        <v>0</v>
      </c>
      <c r="J29" s="132">
        <f t="shared" si="76"/>
        <v>0</v>
      </c>
      <c r="K29" s="132">
        <f t="shared" si="76"/>
        <v>0</v>
      </c>
      <c r="L29" s="132">
        <f t="shared" si="76"/>
        <v>0</v>
      </c>
      <c r="M29" s="132">
        <f t="shared" si="76"/>
        <v>0</v>
      </c>
      <c r="N29" s="132">
        <f t="shared" si="76"/>
        <v>0</v>
      </c>
      <c r="O29" s="132">
        <f t="shared" si="76"/>
        <v>0</v>
      </c>
      <c r="P29" s="132">
        <f t="shared" si="76"/>
        <v>0</v>
      </c>
      <c r="Q29" s="132">
        <f t="shared" si="76"/>
        <v>0</v>
      </c>
      <c r="R29" s="132">
        <f t="shared" si="76"/>
        <v>0</v>
      </c>
      <c r="S29" s="132">
        <f t="shared" si="76"/>
        <v>0</v>
      </c>
      <c r="T29" s="132">
        <f t="shared" si="76"/>
        <v>0</v>
      </c>
      <c r="U29" s="132">
        <f t="shared" si="76"/>
        <v>0</v>
      </c>
      <c r="V29" s="132">
        <f t="shared" si="76"/>
        <v>0</v>
      </c>
      <c r="W29" s="132">
        <f t="shared" si="76"/>
        <v>0</v>
      </c>
      <c r="X29" s="132">
        <f t="shared" si="76"/>
        <v>0</v>
      </c>
      <c r="Y29" s="132">
        <f t="shared" si="76"/>
        <v>0</v>
      </c>
      <c r="Z29" s="132">
        <f t="shared" si="76"/>
        <v>0</v>
      </c>
      <c r="AA29" s="132">
        <f t="shared" si="76"/>
        <v>0</v>
      </c>
      <c r="AB29" s="132">
        <f t="shared" si="76"/>
        <v>0</v>
      </c>
      <c r="AC29" s="132">
        <f t="shared" si="76"/>
        <v>0</v>
      </c>
      <c r="AD29" s="132">
        <f t="shared" si="76"/>
        <v>0</v>
      </c>
      <c r="AE29" s="132">
        <f t="shared" si="76"/>
        <v>0</v>
      </c>
      <c r="AF29" s="132">
        <f t="shared" si="76"/>
        <v>0</v>
      </c>
      <c r="AG29" s="132">
        <f t="shared" si="76"/>
        <v>0</v>
      </c>
      <c r="AH29" s="132">
        <f t="shared" si="76"/>
        <v>0</v>
      </c>
      <c r="AI29" s="132">
        <f t="shared" si="76"/>
        <v>0</v>
      </c>
      <c r="AJ29" s="132">
        <f t="shared" si="76"/>
        <v>0</v>
      </c>
      <c r="AK29" s="132">
        <f t="shared" si="76"/>
        <v>0</v>
      </c>
      <c r="AL29" s="132">
        <f t="shared" si="76"/>
        <v>0</v>
      </c>
      <c r="AM29" s="132">
        <f t="shared" si="76"/>
        <v>0</v>
      </c>
      <c r="AN29" s="132">
        <f t="shared" si="76"/>
        <v>0</v>
      </c>
      <c r="AO29" s="132">
        <f t="shared" si="76"/>
        <v>0</v>
      </c>
      <c r="AP29" s="132">
        <f t="shared" si="76"/>
        <v>0</v>
      </c>
      <c r="AQ29" s="132">
        <f t="shared" si="76"/>
        <v>0</v>
      </c>
      <c r="AR29" s="132">
        <f t="shared" si="76"/>
        <v>0</v>
      </c>
      <c r="AS29" s="132">
        <f t="shared" si="76"/>
        <v>0</v>
      </c>
      <c r="AT29" s="200">
        <f t="shared" ref="AT29:BC29" si="77">SUM(AT23:AT28)</f>
        <v>0</v>
      </c>
      <c r="AU29" s="200">
        <f t="shared" si="77"/>
        <v>0</v>
      </c>
      <c r="AV29" s="200">
        <f t="shared" si="77"/>
        <v>0</v>
      </c>
      <c r="AW29" s="200">
        <f t="shared" si="77"/>
        <v>0</v>
      </c>
      <c r="AX29" s="200">
        <f t="shared" si="77"/>
        <v>0</v>
      </c>
      <c r="AY29" s="200">
        <f t="shared" si="77"/>
        <v>0</v>
      </c>
      <c r="AZ29" s="200">
        <f t="shared" si="77"/>
        <v>0</v>
      </c>
      <c r="BA29" s="200">
        <f t="shared" si="77"/>
        <v>0</v>
      </c>
      <c r="BB29" s="132">
        <f t="shared" si="77"/>
        <v>0</v>
      </c>
      <c r="BC29" s="132">
        <f t="shared" si="77"/>
        <v>0</v>
      </c>
      <c r="BD29" s="129"/>
      <c r="BE29" s="132">
        <f>SUM(BE23:BE28)</f>
        <v>0</v>
      </c>
      <c r="BF29" s="132">
        <f>SUM(BF23:BF28)</f>
        <v>0</v>
      </c>
      <c r="BG29" s="132">
        <f>SUM(BG23:BG28)</f>
        <v>0</v>
      </c>
      <c r="BH29" s="128"/>
    </row>
    <row r="30" spans="1:63" ht="50.15" customHeight="1" x14ac:dyDescent="0.35">
      <c r="A30" s="126" t="s">
        <v>70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19"/>
      <c r="M30" s="120"/>
      <c r="N30" s="120"/>
      <c r="O30" s="119"/>
      <c r="P30" s="2"/>
      <c r="Q30" s="2"/>
      <c r="R30" s="2"/>
      <c r="S30" s="2"/>
      <c r="T30" s="2"/>
      <c r="U30" s="2"/>
      <c r="V30" s="119"/>
      <c r="W30" s="120"/>
      <c r="X30" s="120"/>
      <c r="Y30" s="119"/>
      <c r="Z30" s="2"/>
      <c r="AA30" s="2"/>
      <c r="AB30" s="2"/>
      <c r="AC30" s="2"/>
      <c r="AD30" s="2"/>
      <c r="AE30" s="2"/>
      <c r="AF30" s="119"/>
      <c r="AG30" s="120"/>
      <c r="AH30" s="120"/>
      <c r="AI30" s="119"/>
      <c r="AJ30" s="2"/>
      <c r="AK30" s="2"/>
      <c r="AL30" s="2"/>
      <c r="AM30" s="2"/>
      <c r="AN30" s="2"/>
      <c r="AO30" s="2"/>
      <c r="AP30" s="119"/>
      <c r="AQ30" s="120"/>
      <c r="AR30" s="120"/>
      <c r="AS30" s="119"/>
      <c r="AT30" s="2"/>
      <c r="AU30" s="2"/>
      <c r="AV30" s="2"/>
      <c r="AW30" s="2"/>
      <c r="AX30" s="2"/>
      <c r="AY30" s="2"/>
      <c r="AZ30" s="119"/>
      <c r="BA30" s="120"/>
      <c r="BB30" s="120"/>
      <c r="BC30" s="119"/>
      <c r="BD30" s="119"/>
      <c r="BE30" s="119"/>
      <c r="BF30" s="119"/>
      <c r="BG30" s="119"/>
      <c r="BH30" s="80"/>
      <c r="BK30" s="1"/>
    </row>
    <row r="31" spans="1:63" ht="24.9" customHeight="1" x14ac:dyDescent="0.35">
      <c r="A31" s="161" t="s">
        <v>71</v>
      </c>
      <c r="B31" s="161" t="s">
        <v>113</v>
      </c>
      <c r="C31" s="161"/>
      <c r="D31" s="161"/>
      <c r="E31" s="161"/>
      <c r="F31" s="162"/>
      <c r="G31" s="162"/>
      <c r="H31" s="162"/>
      <c r="I31" s="162"/>
      <c r="J31" s="162"/>
      <c r="K31" s="162"/>
      <c r="L31" s="162"/>
      <c r="M31" s="162"/>
      <c r="N31" s="115">
        <f>F31+H31+J31+L31</f>
        <v>0</v>
      </c>
      <c r="O31" s="9">
        <f>SUM(F31:M31)</f>
        <v>0</v>
      </c>
      <c r="P31" s="162"/>
      <c r="Q31" s="162"/>
      <c r="R31" s="162"/>
      <c r="S31" s="162"/>
      <c r="T31" s="162"/>
      <c r="U31" s="162"/>
      <c r="V31" s="162"/>
      <c r="W31" s="162"/>
      <c r="X31" s="115">
        <f>P31+R31+T31+V31</f>
        <v>0</v>
      </c>
      <c r="Y31" s="9">
        <f>SUM(P31:W31)</f>
        <v>0</v>
      </c>
      <c r="Z31" s="162"/>
      <c r="AA31" s="162"/>
      <c r="AB31" s="162"/>
      <c r="AC31" s="162"/>
      <c r="AD31" s="162"/>
      <c r="AE31" s="162"/>
      <c r="AF31" s="162"/>
      <c r="AG31" s="162"/>
      <c r="AH31" s="115">
        <f>Z31+AB31+AD31+AF31</f>
        <v>0</v>
      </c>
      <c r="AI31" s="9">
        <f>SUM(Z31:AG31)</f>
        <v>0</v>
      </c>
      <c r="AJ31" s="162"/>
      <c r="AK31" s="162"/>
      <c r="AL31" s="162"/>
      <c r="AM31" s="162"/>
      <c r="AN31" s="162"/>
      <c r="AO31" s="162"/>
      <c r="AP31" s="162"/>
      <c r="AQ31" s="162"/>
      <c r="AR31" s="115">
        <f>AJ31+AL31+AN31+AP31</f>
        <v>0</v>
      </c>
      <c r="AS31" s="9">
        <f>SUM(AJ31:AQ31)</f>
        <v>0</v>
      </c>
      <c r="AT31" s="162"/>
      <c r="AU31" s="162"/>
      <c r="AV31" s="162"/>
      <c r="AW31" s="162"/>
      <c r="AX31" s="162"/>
      <c r="AY31" s="162"/>
      <c r="AZ31" s="162"/>
      <c r="BA31" s="162"/>
      <c r="BB31" s="115">
        <f>AT31+AV31+AX31+AZ31</f>
        <v>0</v>
      </c>
      <c r="BC31" s="9">
        <f>SUM(AT31:BA31)</f>
        <v>0</v>
      </c>
      <c r="BD31" s="8"/>
      <c r="BE31" s="9">
        <f t="shared" ref="BE31:BE36" si="78">F31+H31+J31+L31+P31+R31+T31+V31+Z31+AB31+AD31+AF31+AJ31+AL31+AN31+AP31+AT31+AV31+AX31+AZ31</f>
        <v>0</v>
      </c>
      <c r="BF31" s="9">
        <f t="shared" ref="BF31:BF36" si="79">G31+I31+K31+M31+Q31+S31+U31+W31+AA31+AC31+AE31+AG31+AK31+AM31+AO31+AQ31+AU31+AW31+AY31+BA31</f>
        <v>0</v>
      </c>
      <c r="BG31" s="9">
        <f>BE31+BF31</f>
        <v>0</v>
      </c>
      <c r="BH31" s="197"/>
      <c r="BK31" s="1"/>
    </row>
    <row r="32" spans="1:63" ht="24.9" customHeight="1" x14ac:dyDescent="0.35">
      <c r="A32" s="161" t="s">
        <v>71</v>
      </c>
      <c r="B32" s="161" t="s">
        <v>113</v>
      </c>
      <c r="C32" s="161"/>
      <c r="D32" s="161"/>
      <c r="E32" s="161"/>
      <c r="F32" s="162"/>
      <c r="G32" s="162"/>
      <c r="H32" s="162"/>
      <c r="I32" s="162"/>
      <c r="J32" s="162"/>
      <c r="K32" s="162"/>
      <c r="L32" s="162"/>
      <c r="M32" s="162"/>
      <c r="N32" s="115">
        <f t="shared" ref="N32:N36" si="80">F32+H32+J32+L32</f>
        <v>0</v>
      </c>
      <c r="O32" s="9">
        <f t="shared" ref="O32:O36" si="81">SUM(F32:M32)</f>
        <v>0</v>
      </c>
      <c r="P32" s="162"/>
      <c r="Q32" s="162"/>
      <c r="R32" s="162"/>
      <c r="S32" s="162"/>
      <c r="T32" s="162"/>
      <c r="U32" s="162"/>
      <c r="V32" s="162"/>
      <c r="W32" s="162"/>
      <c r="X32" s="115">
        <f t="shared" ref="X32:X36" si="82">P32+R32+T32+V32</f>
        <v>0</v>
      </c>
      <c r="Y32" s="9">
        <f t="shared" ref="Y32:Y36" si="83">SUM(P32:W32)</f>
        <v>0</v>
      </c>
      <c r="Z32" s="162"/>
      <c r="AA32" s="162"/>
      <c r="AB32" s="162"/>
      <c r="AC32" s="162"/>
      <c r="AD32" s="162"/>
      <c r="AE32" s="162"/>
      <c r="AF32" s="162"/>
      <c r="AG32" s="162"/>
      <c r="AH32" s="115">
        <f t="shared" ref="AH32:AH36" si="84">Z32+AB32+AD32+AF32</f>
        <v>0</v>
      </c>
      <c r="AI32" s="9">
        <f t="shared" ref="AI32:AI36" si="85">SUM(Z32:AG32)</f>
        <v>0</v>
      </c>
      <c r="AJ32" s="162"/>
      <c r="AK32" s="162"/>
      <c r="AL32" s="162"/>
      <c r="AM32" s="162"/>
      <c r="AN32" s="162"/>
      <c r="AO32" s="162"/>
      <c r="AP32" s="162"/>
      <c r="AQ32" s="162"/>
      <c r="AR32" s="115">
        <f t="shared" ref="AR32:AR36" si="86">AJ32+AL32+AN32+AP32</f>
        <v>0</v>
      </c>
      <c r="AS32" s="9">
        <f t="shared" ref="AS32:AS36" si="87">SUM(AJ32:AQ32)</f>
        <v>0</v>
      </c>
      <c r="AT32" s="162"/>
      <c r="AU32" s="162"/>
      <c r="AV32" s="162"/>
      <c r="AW32" s="162"/>
      <c r="AX32" s="162"/>
      <c r="AY32" s="162"/>
      <c r="AZ32" s="162"/>
      <c r="BA32" s="162"/>
      <c r="BB32" s="115">
        <f t="shared" ref="BB32" si="88">AT32+AV32+AX32+AZ32</f>
        <v>0</v>
      </c>
      <c r="BC32" s="9">
        <f t="shared" ref="BC32" si="89">SUM(AT32:BA32)</f>
        <v>0</v>
      </c>
      <c r="BD32" s="8"/>
      <c r="BE32" s="9">
        <f t="shared" si="78"/>
        <v>0</v>
      </c>
      <c r="BF32" s="9">
        <f t="shared" si="79"/>
        <v>0</v>
      </c>
      <c r="BG32" s="9">
        <f t="shared" ref="BG32:BG36" si="90">BE32+BF32</f>
        <v>0</v>
      </c>
      <c r="BH32" s="197"/>
      <c r="BK32" s="1"/>
    </row>
    <row r="33" spans="1:63" ht="24.9" customHeight="1" x14ac:dyDescent="0.35">
      <c r="A33" s="161" t="s">
        <v>71</v>
      </c>
      <c r="B33" s="161" t="s">
        <v>113</v>
      </c>
      <c r="C33" s="161"/>
      <c r="D33" s="161"/>
      <c r="E33" s="161"/>
      <c r="F33" s="162"/>
      <c r="G33" s="162"/>
      <c r="H33" s="162"/>
      <c r="I33" s="162"/>
      <c r="J33" s="162"/>
      <c r="K33" s="162"/>
      <c r="L33" s="162"/>
      <c r="M33" s="162"/>
      <c r="N33" s="115">
        <f t="shared" si="80"/>
        <v>0</v>
      </c>
      <c r="O33" s="9">
        <f t="shared" si="81"/>
        <v>0</v>
      </c>
      <c r="P33" s="162"/>
      <c r="Q33" s="162"/>
      <c r="R33" s="162"/>
      <c r="S33" s="162"/>
      <c r="T33" s="162"/>
      <c r="U33" s="162"/>
      <c r="V33" s="162"/>
      <c r="W33" s="162"/>
      <c r="X33" s="115">
        <f t="shared" si="82"/>
        <v>0</v>
      </c>
      <c r="Y33" s="9">
        <f t="shared" si="83"/>
        <v>0</v>
      </c>
      <c r="Z33" s="162"/>
      <c r="AA33" s="162"/>
      <c r="AB33" s="162"/>
      <c r="AC33" s="162"/>
      <c r="AD33" s="162"/>
      <c r="AE33" s="162"/>
      <c r="AF33" s="162"/>
      <c r="AG33" s="162"/>
      <c r="AH33" s="115">
        <f t="shared" si="84"/>
        <v>0</v>
      </c>
      <c r="AI33" s="9">
        <f t="shared" si="85"/>
        <v>0</v>
      </c>
      <c r="AJ33" s="162"/>
      <c r="AK33" s="162"/>
      <c r="AL33" s="162"/>
      <c r="AM33" s="162"/>
      <c r="AN33" s="162"/>
      <c r="AO33" s="162"/>
      <c r="AP33" s="162"/>
      <c r="AQ33" s="162"/>
      <c r="AR33" s="115">
        <f>AJ33+AL33+AN33+AP33</f>
        <v>0</v>
      </c>
      <c r="AS33" s="9">
        <f>SUM(AJ33:AQ33)</f>
        <v>0</v>
      </c>
      <c r="AT33" s="162"/>
      <c r="AU33" s="162"/>
      <c r="AV33" s="162"/>
      <c r="AW33" s="162"/>
      <c r="AX33" s="162"/>
      <c r="AY33" s="162"/>
      <c r="AZ33" s="162"/>
      <c r="BA33" s="162"/>
      <c r="BB33" s="115">
        <f>AT33+AV33+AX33+AZ33</f>
        <v>0</v>
      </c>
      <c r="BC33" s="9">
        <f>SUM(AT33:BA33)</f>
        <v>0</v>
      </c>
      <c r="BD33" s="8"/>
      <c r="BE33" s="9">
        <f t="shared" si="78"/>
        <v>0</v>
      </c>
      <c r="BF33" s="9">
        <f t="shared" si="79"/>
        <v>0</v>
      </c>
      <c r="BG33" s="9">
        <f t="shared" si="90"/>
        <v>0</v>
      </c>
      <c r="BH33" s="197"/>
      <c r="BK33" s="1"/>
    </row>
    <row r="34" spans="1:63" ht="24.9" customHeight="1" x14ac:dyDescent="0.35">
      <c r="A34" s="161" t="s">
        <v>71</v>
      </c>
      <c r="B34" s="161" t="s">
        <v>113</v>
      </c>
      <c r="C34" s="161"/>
      <c r="D34" s="161"/>
      <c r="E34" s="161"/>
      <c r="F34" s="162"/>
      <c r="G34" s="162"/>
      <c r="H34" s="162"/>
      <c r="I34" s="162"/>
      <c r="J34" s="162"/>
      <c r="K34" s="162"/>
      <c r="L34" s="162"/>
      <c r="M34" s="162"/>
      <c r="N34" s="115">
        <f t="shared" si="80"/>
        <v>0</v>
      </c>
      <c r="O34" s="9">
        <f t="shared" si="81"/>
        <v>0</v>
      </c>
      <c r="P34" s="162"/>
      <c r="Q34" s="162"/>
      <c r="R34" s="162"/>
      <c r="S34" s="162"/>
      <c r="T34" s="162"/>
      <c r="U34" s="162"/>
      <c r="V34" s="162"/>
      <c r="W34" s="162"/>
      <c r="X34" s="115">
        <f t="shared" si="82"/>
        <v>0</v>
      </c>
      <c r="Y34" s="9">
        <f t="shared" si="83"/>
        <v>0</v>
      </c>
      <c r="Z34" s="162"/>
      <c r="AA34" s="162"/>
      <c r="AB34" s="162"/>
      <c r="AC34" s="162"/>
      <c r="AD34" s="162"/>
      <c r="AE34" s="162"/>
      <c r="AF34" s="162"/>
      <c r="AG34" s="162"/>
      <c r="AH34" s="115">
        <f t="shared" si="84"/>
        <v>0</v>
      </c>
      <c r="AI34" s="9">
        <f t="shared" si="85"/>
        <v>0</v>
      </c>
      <c r="AJ34" s="162"/>
      <c r="AK34" s="162"/>
      <c r="AL34" s="162"/>
      <c r="AM34" s="162"/>
      <c r="AN34" s="162"/>
      <c r="AO34" s="162"/>
      <c r="AP34" s="162"/>
      <c r="AQ34" s="162"/>
      <c r="AR34" s="115">
        <f t="shared" si="86"/>
        <v>0</v>
      </c>
      <c r="AS34" s="9">
        <f t="shared" si="87"/>
        <v>0</v>
      </c>
      <c r="AT34" s="162"/>
      <c r="AU34" s="162"/>
      <c r="AV34" s="162"/>
      <c r="AW34" s="162"/>
      <c r="AX34" s="162"/>
      <c r="AY34" s="162"/>
      <c r="AZ34" s="162"/>
      <c r="BA34" s="162"/>
      <c r="BB34" s="115">
        <f t="shared" ref="BB34:BB36" si="91">AT34+AV34+AX34+AZ34</f>
        <v>0</v>
      </c>
      <c r="BC34" s="9">
        <f t="shared" ref="BC34:BC36" si="92">SUM(AT34:BA34)</f>
        <v>0</v>
      </c>
      <c r="BD34" s="8"/>
      <c r="BE34" s="9">
        <f t="shared" si="78"/>
        <v>0</v>
      </c>
      <c r="BF34" s="9">
        <f t="shared" si="79"/>
        <v>0</v>
      </c>
      <c r="BG34" s="9">
        <f t="shared" si="90"/>
        <v>0</v>
      </c>
      <c r="BH34" s="197"/>
      <c r="BK34" s="1"/>
    </row>
    <row r="35" spans="1:63" ht="24.9" customHeight="1" x14ac:dyDescent="0.35">
      <c r="A35" s="161" t="s">
        <v>71</v>
      </c>
      <c r="B35" s="161" t="s">
        <v>113</v>
      </c>
      <c r="C35" s="161"/>
      <c r="D35" s="161"/>
      <c r="E35" s="161"/>
      <c r="F35" s="162"/>
      <c r="G35" s="162"/>
      <c r="H35" s="162"/>
      <c r="I35" s="162"/>
      <c r="J35" s="162"/>
      <c r="K35" s="162"/>
      <c r="L35" s="162"/>
      <c r="M35" s="162"/>
      <c r="N35" s="115">
        <f t="shared" si="80"/>
        <v>0</v>
      </c>
      <c r="O35" s="9">
        <f t="shared" si="81"/>
        <v>0</v>
      </c>
      <c r="P35" s="162"/>
      <c r="Q35" s="162"/>
      <c r="R35" s="162"/>
      <c r="S35" s="162"/>
      <c r="T35" s="162"/>
      <c r="U35" s="162"/>
      <c r="V35" s="162"/>
      <c r="W35" s="162"/>
      <c r="X35" s="115">
        <f t="shared" si="82"/>
        <v>0</v>
      </c>
      <c r="Y35" s="9">
        <f t="shared" si="83"/>
        <v>0</v>
      </c>
      <c r="Z35" s="162"/>
      <c r="AA35" s="162"/>
      <c r="AB35" s="162"/>
      <c r="AC35" s="162"/>
      <c r="AD35" s="162"/>
      <c r="AE35" s="162"/>
      <c r="AF35" s="162"/>
      <c r="AG35" s="162"/>
      <c r="AH35" s="115">
        <f t="shared" si="84"/>
        <v>0</v>
      </c>
      <c r="AI35" s="9">
        <f t="shared" si="85"/>
        <v>0</v>
      </c>
      <c r="AJ35" s="162"/>
      <c r="AK35" s="162"/>
      <c r="AL35" s="162"/>
      <c r="AM35" s="162"/>
      <c r="AN35" s="162"/>
      <c r="AO35" s="162"/>
      <c r="AP35" s="162"/>
      <c r="AQ35" s="162"/>
      <c r="AR35" s="115">
        <f t="shared" si="86"/>
        <v>0</v>
      </c>
      <c r="AS35" s="9">
        <f t="shared" si="87"/>
        <v>0</v>
      </c>
      <c r="AT35" s="162"/>
      <c r="AU35" s="162"/>
      <c r="AV35" s="162"/>
      <c r="AW35" s="162"/>
      <c r="AX35" s="162"/>
      <c r="AY35" s="162"/>
      <c r="AZ35" s="162"/>
      <c r="BA35" s="162"/>
      <c r="BB35" s="115">
        <f t="shared" si="91"/>
        <v>0</v>
      </c>
      <c r="BC35" s="9">
        <f t="shared" si="92"/>
        <v>0</v>
      </c>
      <c r="BD35" s="8"/>
      <c r="BE35" s="9">
        <f t="shared" si="78"/>
        <v>0</v>
      </c>
      <c r="BF35" s="9">
        <f t="shared" si="79"/>
        <v>0</v>
      </c>
      <c r="BG35" s="9">
        <f t="shared" si="90"/>
        <v>0</v>
      </c>
      <c r="BH35" s="197"/>
      <c r="BK35" s="1"/>
    </row>
    <row r="36" spans="1:63" ht="24.9" customHeight="1" x14ac:dyDescent="0.35">
      <c r="A36" s="163" t="s">
        <v>64</v>
      </c>
      <c r="B36" s="161"/>
      <c r="C36" s="161"/>
      <c r="D36" s="161"/>
      <c r="E36" s="161"/>
      <c r="F36" s="162"/>
      <c r="G36" s="162"/>
      <c r="H36" s="162"/>
      <c r="I36" s="162"/>
      <c r="J36" s="162"/>
      <c r="K36" s="162"/>
      <c r="L36" s="162"/>
      <c r="M36" s="162"/>
      <c r="N36" s="115">
        <f t="shared" si="80"/>
        <v>0</v>
      </c>
      <c r="O36" s="9">
        <f t="shared" si="81"/>
        <v>0</v>
      </c>
      <c r="P36" s="162"/>
      <c r="Q36" s="162"/>
      <c r="R36" s="162"/>
      <c r="S36" s="162"/>
      <c r="T36" s="162"/>
      <c r="U36" s="162"/>
      <c r="V36" s="162"/>
      <c r="W36" s="162"/>
      <c r="X36" s="115">
        <f t="shared" si="82"/>
        <v>0</v>
      </c>
      <c r="Y36" s="9">
        <f t="shared" si="83"/>
        <v>0</v>
      </c>
      <c r="Z36" s="162"/>
      <c r="AA36" s="162"/>
      <c r="AB36" s="162"/>
      <c r="AC36" s="162"/>
      <c r="AD36" s="162"/>
      <c r="AE36" s="162"/>
      <c r="AF36" s="162"/>
      <c r="AG36" s="162"/>
      <c r="AH36" s="115">
        <f t="shared" si="84"/>
        <v>0</v>
      </c>
      <c r="AI36" s="9">
        <f t="shared" si="85"/>
        <v>0</v>
      </c>
      <c r="AJ36" s="162"/>
      <c r="AK36" s="162"/>
      <c r="AL36" s="162"/>
      <c r="AM36" s="162"/>
      <c r="AN36" s="162"/>
      <c r="AO36" s="162"/>
      <c r="AP36" s="162"/>
      <c r="AQ36" s="162"/>
      <c r="AR36" s="115">
        <f t="shared" si="86"/>
        <v>0</v>
      </c>
      <c r="AS36" s="9">
        <f t="shared" si="87"/>
        <v>0</v>
      </c>
      <c r="AT36" s="162"/>
      <c r="AU36" s="162"/>
      <c r="AV36" s="162"/>
      <c r="AW36" s="162"/>
      <c r="AX36" s="162"/>
      <c r="AY36" s="162"/>
      <c r="AZ36" s="162"/>
      <c r="BA36" s="162"/>
      <c r="BB36" s="115">
        <f t="shared" si="91"/>
        <v>0</v>
      </c>
      <c r="BC36" s="9">
        <f t="shared" si="92"/>
        <v>0</v>
      </c>
      <c r="BD36" s="8"/>
      <c r="BE36" s="9">
        <f t="shared" si="78"/>
        <v>0</v>
      </c>
      <c r="BF36" s="9">
        <f t="shared" si="79"/>
        <v>0</v>
      </c>
      <c r="BG36" s="9">
        <f t="shared" si="90"/>
        <v>0</v>
      </c>
      <c r="BH36" s="198"/>
      <c r="BK36" s="1"/>
    </row>
    <row r="37" spans="1:63" s="10" customFormat="1" ht="24.9" customHeight="1" x14ac:dyDescent="0.35">
      <c r="A37" s="116" t="s">
        <v>65</v>
      </c>
      <c r="B37" s="116"/>
      <c r="C37" s="116"/>
      <c r="D37" s="116"/>
      <c r="E37" s="116"/>
      <c r="F37" s="132">
        <f t="shared" ref="F37:AK37" si="93">SUM(F31:F36)</f>
        <v>0</v>
      </c>
      <c r="G37" s="132">
        <f t="shared" si="93"/>
        <v>0</v>
      </c>
      <c r="H37" s="132">
        <f t="shared" si="93"/>
        <v>0</v>
      </c>
      <c r="I37" s="132">
        <f t="shared" si="93"/>
        <v>0</v>
      </c>
      <c r="J37" s="132">
        <f t="shared" si="93"/>
        <v>0</v>
      </c>
      <c r="K37" s="132">
        <f t="shared" si="93"/>
        <v>0</v>
      </c>
      <c r="L37" s="132">
        <f t="shared" si="93"/>
        <v>0</v>
      </c>
      <c r="M37" s="132">
        <f t="shared" si="93"/>
        <v>0</v>
      </c>
      <c r="N37" s="132">
        <f t="shared" si="93"/>
        <v>0</v>
      </c>
      <c r="O37" s="132">
        <f t="shared" si="93"/>
        <v>0</v>
      </c>
      <c r="P37" s="132">
        <f t="shared" si="93"/>
        <v>0</v>
      </c>
      <c r="Q37" s="132">
        <f t="shared" si="93"/>
        <v>0</v>
      </c>
      <c r="R37" s="132">
        <f t="shared" si="93"/>
        <v>0</v>
      </c>
      <c r="S37" s="132">
        <f t="shared" si="93"/>
        <v>0</v>
      </c>
      <c r="T37" s="132">
        <f t="shared" si="93"/>
        <v>0</v>
      </c>
      <c r="U37" s="132">
        <f t="shared" si="93"/>
        <v>0</v>
      </c>
      <c r="V37" s="132">
        <f t="shared" si="93"/>
        <v>0</v>
      </c>
      <c r="W37" s="132">
        <f t="shared" si="93"/>
        <v>0</v>
      </c>
      <c r="X37" s="132">
        <f t="shared" si="93"/>
        <v>0</v>
      </c>
      <c r="Y37" s="132">
        <f t="shared" si="93"/>
        <v>0</v>
      </c>
      <c r="Z37" s="132">
        <f t="shared" si="93"/>
        <v>0</v>
      </c>
      <c r="AA37" s="132">
        <f t="shared" si="93"/>
        <v>0</v>
      </c>
      <c r="AB37" s="132">
        <f t="shared" si="93"/>
        <v>0</v>
      </c>
      <c r="AC37" s="132">
        <f t="shared" si="93"/>
        <v>0</v>
      </c>
      <c r="AD37" s="132">
        <f t="shared" si="93"/>
        <v>0</v>
      </c>
      <c r="AE37" s="132">
        <f t="shared" si="93"/>
        <v>0</v>
      </c>
      <c r="AF37" s="132">
        <f t="shared" si="93"/>
        <v>0</v>
      </c>
      <c r="AG37" s="132">
        <f t="shared" si="93"/>
        <v>0</v>
      </c>
      <c r="AH37" s="132">
        <f t="shared" si="93"/>
        <v>0</v>
      </c>
      <c r="AI37" s="132">
        <f t="shared" si="93"/>
        <v>0</v>
      </c>
      <c r="AJ37" s="132">
        <f t="shared" si="93"/>
        <v>0</v>
      </c>
      <c r="AK37" s="132">
        <f t="shared" si="93"/>
        <v>0</v>
      </c>
      <c r="AL37" s="132">
        <f t="shared" ref="AL37:BC37" si="94">SUM(AL31:AL36)</f>
        <v>0</v>
      </c>
      <c r="AM37" s="132">
        <f t="shared" si="94"/>
        <v>0</v>
      </c>
      <c r="AN37" s="132">
        <f t="shared" si="94"/>
        <v>0</v>
      </c>
      <c r="AO37" s="132">
        <f t="shared" si="94"/>
        <v>0</v>
      </c>
      <c r="AP37" s="132">
        <f t="shared" si="94"/>
        <v>0</v>
      </c>
      <c r="AQ37" s="132">
        <f t="shared" si="94"/>
        <v>0</v>
      </c>
      <c r="AR37" s="132">
        <f t="shared" si="94"/>
        <v>0</v>
      </c>
      <c r="AS37" s="132">
        <f t="shared" si="94"/>
        <v>0</v>
      </c>
      <c r="AT37" s="132">
        <f t="shared" si="94"/>
        <v>0</v>
      </c>
      <c r="AU37" s="132">
        <f t="shared" si="94"/>
        <v>0</v>
      </c>
      <c r="AV37" s="132">
        <f t="shared" si="94"/>
        <v>0</v>
      </c>
      <c r="AW37" s="132">
        <f t="shared" si="94"/>
        <v>0</v>
      </c>
      <c r="AX37" s="132">
        <f t="shared" si="94"/>
        <v>0</v>
      </c>
      <c r="AY37" s="132">
        <f t="shared" si="94"/>
        <v>0</v>
      </c>
      <c r="AZ37" s="132">
        <f t="shared" si="94"/>
        <v>0</v>
      </c>
      <c r="BA37" s="132">
        <f t="shared" si="94"/>
        <v>0</v>
      </c>
      <c r="BB37" s="132">
        <f t="shared" si="94"/>
        <v>0</v>
      </c>
      <c r="BC37" s="132">
        <f t="shared" si="94"/>
        <v>0</v>
      </c>
      <c r="BD37" s="129"/>
      <c r="BE37" s="132">
        <f>SUM(BE31:BE36)</f>
        <v>0</v>
      </c>
      <c r="BF37" s="132">
        <f>SUM(BF31:BF36)</f>
        <v>0</v>
      </c>
      <c r="BG37" s="132">
        <f>SUM(BG31:BG36)</f>
        <v>0</v>
      </c>
      <c r="BH37" s="128"/>
    </row>
    <row r="38" spans="1:63" ht="46.5" customHeight="1" x14ac:dyDescent="0.35">
      <c r="A38" s="126" t="s">
        <v>72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19"/>
      <c r="M38" s="120"/>
      <c r="N38" s="120"/>
      <c r="O38" s="119"/>
      <c r="P38" s="2"/>
      <c r="Q38" s="2"/>
      <c r="R38" s="2"/>
      <c r="S38" s="2"/>
      <c r="T38" s="2"/>
      <c r="U38" s="2"/>
      <c r="V38" s="119"/>
      <c r="W38" s="120"/>
      <c r="X38" s="120"/>
      <c r="Y38" s="119"/>
      <c r="Z38" s="2"/>
      <c r="AA38" s="2"/>
      <c r="AB38" s="2"/>
      <c r="AC38" s="2"/>
      <c r="AD38" s="2"/>
      <c r="AE38" s="2"/>
      <c r="AF38" s="119"/>
      <c r="AG38" s="120"/>
      <c r="AH38" s="120"/>
      <c r="AI38" s="119"/>
      <c r="AJ38" s="2"/>
      <c r="AK38" s="2"/>
      <c r="AL38" s="2"/>
      <c r="AM38" s="2"/>
      <c r="AN38" s="2"/>
      <c r="AO38" s="2"/>
      <c r="AP38" s="119"/>
      <c r="AQ38" s="120"/>
      <c r="AR38" s="120"/>
      <c r="AS38" s="119"/>
      <c r="AT38" s="2"/>
      <c r="AU38" s="2"/>
      <c r="AV38" s="2"/>
      <c r="AW38" s="2"/>
      <c r="AX38" s="2"/>
      <c r="AY38" s="2"/>
      <c r="AZ38" s="119"/>
      <c r="BA38" s="120"/>
      <c r="BB38" s="120"/>
      <c r="BC38" s="119"/>
      <c r="BD38" s="119"/>
      <c r="BE38" s="119"/>
      <c r="BF38" s="119"/>
      <c r="BG38" s="119"/>
      <c r="BH38" s="80"/>
      <c r="BK38" s="1"/>
    </row>
    <row r="39" spans="1:63" ht="24.9" customHeight="1" x14ac:dyDescent="0.35">
      <c r="A39" s="161" t="s">
        <v>73</v>
      </c>
      <c r="B39" s="161" t="s">
        <v>114</v>
      </c>
      <c r="C39" s="161"/>
      <c r="D39" s="161"/>
      <c r="E39" s="161"/>
      <c r="F39" s="162"/>
      <c r="G39" s="162"/>
      <c r="H39" s="162"/>
      <c r="I39" s="162"/>
      <c r="J39" s="162"/>
      <c r="K39" s="162"/>
      <c r="L39" s="162"/>
      <c r="M39" s="162"/>
      <c r="N39" s="115">
        <f>F39+H39+J39+L39</f>
        <v>0</v>
      </c>
      <c r="O39" s="9">
        <f>SUM(F39:M39)</f>
        <v>0</v>
      </c>
      <c r="P39" s="162"/>
      <c r="Q39" s="162"/>
      <c r="R39" s="162"/>
      <c r="S39" s="162"/>
      <c r="T39" s="162"/>
      <c r="U39" s="162"/>
      <c r="V39" s="162"/>
      <c r="W39" s="162"/>
      <c r="X39" s="115">
        <f>P39+R39+T39+V39</f>
        <v>0</v>
      </c>
      <c r="Y39" s="9">
        <f>SUM(P39:W39)</f>
        <v>0</v>
      </c>
      <c r="Z39" s="162"/>
      <c r="AA39" s="162"/>
      <c r="AB39" s="162"/>
      <c r="AC39" s="162"/>
      <c r="AD39" s="162"/>
      <c r="AE39" s="162"/>
      <c r="AF39" s="162"/>
      <c r="AG39" s="162"/>
      <c r="AH39" s="115">
        <f>Z39+AB39+AD39+AF39</f>
        <v>0</v>
      </c>
      <c r="AI39" s="9">
        <f>SUM(Z39:AG39)</f>
        <v>0</v>
      </c>
      <c r="AJ39" s="162"/>
      <c r="AK39" s="162"/>
      <c r="AL39" s="162"/>
      <c r="AM39" s="162"/>
      <c r="AN39" s="162"/>
      <c r="AO39" s="162"/>
      <c r="AP39" s="162"/>
      <c r="AQ39" s="162"/>
      <c r="AR39" s="115">
        <f>AJ39+AL39+AN39+AP39</f>
        <v>0</v>
      </c>
      <c r="AS39" s="9">
        <f>SUM(AJ39:AQ39)</f>
        <v>0</v>
      </c>
      <c r="AT39" s="162"/>
      <c r="AU39" s="162"/>
      <c r="AV39" s="162"/>
      <c r="AW39" s="162"/>
      <c r="AX39" s="162"/>
      <c r="AY39" s="162"/>
      <c r="AZ39" s="162"/>
      <c r="BA39" s="162"/>
      <c r="BB39" s="115">
        <f>AT39+AV39+AX39+AZ39</f>
        <v>0</v>
      </c>
      <c r="BC39" s="9">
        <f>SUM(AT39:BA39)</f>
        <v>0</v>
      </c>
      <c r="BD39" s="8"/>
      <c r="BE39" s="9">
        <f t="shared" ref="BE39:BE44" si="95">F39+H39+J39+L39+P39+R39+T39+V39+Z39+AB39+AD39+AF39+AJ39+AL39+AN39+AP39+AT39+AV39+AX39+AZ39</f>
        <v>0</v>
      </c>
      <c r="BF39" s="9">
        <f t="shared" ref="BF39:BF44" si="96">G39+I39+K39+M39+Q39+S39+U39+W39+AA39+AC39+AE39+AG39+AK39+AM39+AO39+AQ39+AU39+AW39+AY39+BA39</f>
        <v>0</v>
      </c>
      <c r="BG39" s="9">
        <f>BE39+BF39</f>
        <v>0</v>
      </c>
      <c r="BH39" s="197"/>
      <c r="BK39" s="1"/>
    </row>
    <row r="40" spans="1:63" ht="24.9" customHeight="1" x14ac:dyDescent="0.35">
      <c r="A40" s="161" t="s">
        <v>73</v>
      </c>
      <c r="B40" s="161" t="s">
        <v>114</v>
      </c>
      <c r="C40" s="161"/>
      <c r="D40" s="161"/>
      <c r="E40" s="161"/>
      <c r="F40" s="162"/>
      <c r="G40" s="162"/>
      <c r="H40" s="162"/>
      <c r="I40" s="162"/>
      <c r="J40" s="162"/>
      <c r="K40" s="162"/>
      <c r="L40" s="162"/>
      <c r="M40" s="162"/>
      <c r="N40" s="115">
        <f t="shared" ref="N40:N44" si="97">F40+H40+J40+L40</f>
        <v>0</v>
      </c>
      <c r="O40" s="9">
        <f t="shared" ref="O40:O44" si="98">SUM(F40:M40)</f>
        <v>0</v>
      </c>
      <c r="P40" s="162"/>
      <c r="Q40" s="162"/>
      <c r="R40" s="162"/>
      <c r="S40" s="162"/>
      <c r="T40" s="162"/>
      <c r="U40" s="162"/>
      <c r="V40" s="162"/>
      <c r="W40" s="162"/>
      <c r="X40" s="115">
        <f t="shared" ref="X40:X44" si="99">P40+R40+T40+V40</f>
        <v>0</v>
      </c>
      <c r="Y40" s="9">
        <f t="shared" ref="Y40:Y44" si="100">SUM(P40:W40)</f>
        <v>0</v>
      </c>
      <c r="Z40" s="162"/>
      <c r="AA40" s="162"/>
      <c r="AB40" s="162"/>
      <c r="AC40" s="162"/>
      <c r="AD40" s="162"/>
      <c r="AE40" s="162"/>
      <c r="AF40" s="162"/>
      <c r="AG40" s="162"/>
      <c r="AH40" s="115">
        <f t="shared" ref="AH40:AH44" si="101">Z40+AB40+AD40+AF40</f>
        <v>0</v>
      </c>
      <c r="AI40" s="9">
        <f t="shared" ref="AI40:AI44" si="102">SUM(Z40:AG40)</f>
        <v>0</v>
      </c>
      <c r="AJ40" s="162"/>
      <c r="AK40" s="162"/>
      <c r="AL40" s="162"/>
      <c r="AM40" s="162"/>
      <c r="AN40" s="162"/>
      <c r="AO40" s="162"/>
      <c r="AP40" s="162"/>
      <c r="AQ40" s="162"/>
      <c r="AR40" s="115">
        <f t="shared" ref="AR40:AR44" si="103">AJ40+AL40+AN40+AP40</f>
        <v>0</v>
      </c>
      <c r="AS40" s="9">
        <f t="shared" ref="AS40:AS44" si="104">SUM(AJ40:AQ40)</f>
        <v>0</v>
      </c>
      <c r="AT40" s="162"/>
      <c r="AU40" s="162"/>
      <c r="AV40" s="162"/>
      <c r="AW40" s="162"/>
      <c r="AX40" s="162"/>
      <c r="AY40" s="162"/>
      <c r="AZ40" s="162"/>
      <c r="BA40" s="162"/>
      <c r="BB40" s="115">
        <f t="shared" ref="BB40:BB44" si="105">AT40+AV40+AX40+AZ40</f>
        <v>0</v>
      </c>
      <c r="BC40" s="9">
        <f t="shared" ref="BC40:BC44" si="106">SUM(AT40:BA40)</f>
        <v>0</v>
      </c>
      <c r="BD40" s="8"/>
      <c r="BE40" s="9">
        <f t="shared" si="95"/>
        <v>0</v>
      </c>
      <c r="BF40" s="9">
        <f t="shared" si="96"/>
        <v>0</v>
      </c>
      <c r="BG40" s="9">
        <f t="shared" ref="BG40:BG44" si="107">BE40+BF40</f>
        <v>0</v>
      </c>
      <c r="BH40" s="197"/>
      <c r="BK40" s="1"/>
    </row>
    <row r="41" spans="1:63" ht="24.9" customHeight="1" x14ac:dyDescent="0.35">
      <c r="A41" s="161" t="s">
        <v>73</v>
      </c>
      <c r="B41" s="161" t="s">
        <v>114</v>
      </c>
      <c r="C41" s="161"/>
      <c r="D41" s="161"/>
      <c r="E41" s="161"/>
      <c r="F41" s="162"/>
      <c r="G41" s="162"/>
      <c r="H41" s="162"/>
      <c r="I41" s="162"/>
      <c r="J41" s="162"/>
      <c r="K41" s="162"/>
      <c r="L41" s="162"/>
      <c r="M41" s="162"/>
      <c r="N41" s="115">
        <f t="shared" si="97"/>
        <v>0</v>
      </c>
      <c r="O41" s="9">
        <f t="shared" si="98"/>
        <v>0</v>
      </c>
      <c r="P41" s="162"/>
      <c r="Q41" s="162"/>
      <c r="R41" s="162"/>
      <c r="S41" s="162"/>
      <c r="T41" s="162"/>
      <c r="U41" s="162"/>
      <c r="V41" s="162"/>
      <c r="W41" s="162"/>
      <c r="X41" s="115">
        <f t="shared" si="99"/>
        <v>0</v>
      </c>
      <c r="Y41" s="9">
        <f t="shared" si="100"/>
        <v>0</v>
      </c>
      <c r="Z41" s="162"/>
      <c r="AA41" s="162"/>
      <c r="AB41" s="162"/>
      <c r="AC41" s="162"/>
      <c r="AD41" s="162"/>
      <c r="AE41" s="162"/>
      <c r="AF41" s="162"/>
      <c r="AG41" s="162"/>
      <c r="AH41" s="115">
        <f t="shared" si="101"/>
        <v>0</v>
      </c>
      <c r="AI41" s="9">
        <f t="shared" si="102"/>
        <v>0</v>
      </c>
      <c r="AJ41" s="162"/>
      <c r="AK41" s="162"/>
      <c r="AL41" s="162"/>
      <c r="AM41" s="162"/>
      <c r="AN41" s="162"/>
      <c r="AO41" s="162"/>
      <c r="AP41" s="162"/>
      <c r="AQ41" s="162"/>
      <c r="AR41" s="115">
        <f t="shared" si="103"/>
        <v>0</v>
      </c>
      <c r="AS41" s="9">
        <f t="shared" si="104"/>
        <v>0</v>
      </c>
      <c r="AT41" s="162"/>
      <c r="AU41" s="162"/>
      <c r="AV41" s="162"/>
      <c r="AW41" s="162"/>
      <c r="AX41" s="162"/>
      <c r="AY41" s="162"/>
      <c r="AZ41" s="162"/>
      <c r="BA41" s="162"/>
      <c r="BB41" s="115">
        <f t="shared" si="105"/>
        <v>0</v>
      </c>
      <c r="BC41" s="9">
        <f t="shared" si="106"/>
        <v>0</v>
      </c>
      <c r="BD41" s="8"/>
      <c r="BE41" s="9">
        <f t="shared" si="95"/>
        <v>0</v>
      </c>
      <c r="BF41" s="9">
        <f t="shared" si="96"/>
        <v>0</v>
      </c>
      <c r="BG41" s="9">
        <f t="shared" si="107"/>
        <v>0</v>
      </c>
      <c r="BH41" s="197"/>
      <c r="BK41" s="1"/>
    </row>
    <row r="42" spans="1:63" ht="24.9" customHeight="1" x14ac:dyDescent="0.35">
      <c r="A42" s="161" t="s">
        <v>73</v>
      </c>
      <c r="B42" s="161" t="s">
        <v>114</v>
      </c>
      <c r="C42" s="161"/>
      <c r="D42" s="161"/>
      <c r="E42" s="161"/>
      <c r="F42" s="162"/>
      <c r="G42" s="162"/>
      <c r="H42" s="162"/>
      <c r="I42" s="162"/>
      <c r="J42" s="162"/>
      <c r="K42" s="162"/>
      <c r="L42" s="162"/>
      <c r="M42" s="162"/>
      <c r="N42" s="115">
        <f t="shared" ref="N42" si="108">F42+H42+J42+L42</f>
        <v>0</v>
      </c>
      <c r="O42" s="9">
        <f t="shared" ref="O42" si="109">SUM(F42:M42)</f>
        <v>0</v>
      </c>
      <c r="P42" s="162"/>
      <c r="Q42" s="162"/>
      <c r="R42" s="162"/>
      <c r="S42" s="162"/>
      <c r="T42" s="162"/>
      <c r="U42" s="162"/>
      <c r="V42" s="162"/>
      <c r="W42" s="162"/>
      <c r="X42" s="115">
        <f t="shared" ref="X42" si="110">P42+R42+T42+V42</f>
        <v>0</v>
      </c>
      <c r="Y42" s="9">
        <f t="shared" ref="Y42" si="111">SUM(P42:W42)</f>
        <v>0</v>
      </c>
      <c r="Z42" s="162"/>
      <c r="AA42" s="162"/>
      <c r="AB42" s="162"/>
      <c r="AC42" s="162"/>
      <c r="AD42" s="162"/>
      <c r="AE42" s="162"/>
      <c r="AF42" s="162"/>
      <c r="AG42" s="162"/>
      <c r="AH42" s="115">
        <f t="shared" ref="AH42" si="112">Z42+AB42+AD42+AF42</f>
        <v>0</v>
      </c>
      <c r="AI42" s="9">
        <f t="shared" ref="AI42" si="113">SUM(Z42:AG42)</f>
        <v>0</v>
      </c>
      <c r="AJ42" s="162"/>
      <c r="AK42" s="162"/>
      <c r="AL42" s="162"/>
      <c r="AM42" s="162"/>
      <c r="AN42" s="162"/>
      <c r="AO42" s="162"/>
      <c r="AP42" s="162"/>
      <c r="AQ42" s="162"/>
      <c r="AR42" s="115">
        <f t="shared" ref="AR42" si="114">AJ42+AL42+AN42+AP42</f>
        <v>0</v>
      </c>
      <c r="AS42" s="9">
        <f t="shared" ref="AS42" si="115">SUM(AJ42:AQ42)</f>
        <v>0</v>
      </c>
      <c r="AT42" s="162"/>
      <c r="AU42" s="162"/>
      <c r="AV42" s="162"/>
      <c r="AW42" s="162"/>
      <c r="AX42" s="162"/>
      <c r="AY42" s="162"/>
      <c r="AZ42" s="162"/>
      <c r="BA42" s="162"/>
      <c r="BB42" s="115">
        <f t="shared" ref="BB42" si="116">AT42+AV42+AX42+AZ42</f>
        <v>0</v>
      </c>
      <c r="BC42" s="9">
        <f t="shared" ref="BC42" si="117">SUM(AT42:BA42)</f>
        <v>0</v>
      </c>
      <c r="BD42" s="8"/>
      <c r="BE42" s="9">
        <f t="shared" si="95"/>
        <v>0</v>
      </c>
      <c r="BF42" s="9">
        <f t="shared" si="96"/>
        <v>0</v>
      </c>
      <c r="BG42" s="9">
        <f t="shared" ref="BG42" si="118">BE42+BF42</f>
        <v>0</v>
      </c>
      <c r="BH42" s="197"/>
      <c r="BK42" s="1"/>
    </row>
    <row r="43" spans="1:63" ht="24.9" customHeight="1" x14ac:dyDescent="0.35">
      <c r="A43" s="161" t="s">
        <v>73</v>
      </c>
      <c r="B43" s="161" t="s">
        <v>114</v>
      </c>
      <c r="C43" s="161"/>
      <c r="D43" s="161"/>
      <c r="E43" s="161"/>
      <c r="F43" s="162"/>
      <c r="G43" s="162"/>
      <c r="H43" s="162"/>
      <c r="I43" s="162"/>
      <c r="J43" s="162"/>
      <c r="K43" s="162"/>
      <c r="L43" s="162"/>
      <c r="M43" s="162"/>
      <c r="N43" s="115">
        <f t="shared" si="97"/>
        <v>0</v>
      </c>
      <c r="O43" s="9">
        <f t="shared" si="98"/>
        <v>0</v>
      </c>
      <c r="P43" s="162"/>
      <c r="Q43" s="162"/>
      <c r="R43" s="162"/>
      <c r="S43" s="162"/>
      <c r="T43" s="162"/>
      <c r="U43" s="162"/>
      <c r="V43" s="162"/>
      <c r="W43" s="162"/>
      <c r="X43" s="115">
        <f t="shared" si="99"/>
        <v>0</v>
      </c>
      <c r="Y43" s="9">
        <f t="shared" si="100"/>
        <v>0</v>
      </c>
      <c r="Z43" s="162"/>
      <c r="AA43" s="162"/>
      <c r="AB43" s="162"/>
      <c r="AC43" s="162"/>
      <c r="AD43" s="162"/>
      <c r="AE43" s="162"/>
      <c r="AF43" s="162"/>
      <c r="AG43" s="162"/>
      <c r="AH43" s="115">
        <f t="shared" si="101"/>
        <v>0</v>
      </c>
      <c r="AI43" s="9">
        <f t="shared" si="102"/>
        <v>0</v>
      </c>
      <c r="AJ43" s="162"/>
      <c r="AK43" s="162"/>
      <c r="AL43" s="162"/>
      <c r="AM43" s="162"/>
      <c r="AN43" s="162"/>
      <c r="AO43" s="162"/>
      <c r="AP43" s="162"/>
      <c r="AQ43" s="162"/>
      <c r="AR43" s="115">
        <f t="shared" si="103"/>
        <v>0</v>
      </c>
      <c r="AS43" s="9">
        <f t="shared" si="104"/>
        <v>0</v>
      </c>
      <c r="AT43" s="162"/>
      <c r="AU43" s="162"/>
      <c r="AV43" s="162"/>
      <c r="AW43" s="162"/>
      <c r="AX43" s="162"/>
      <c r="AY43" s="162"/>
      <c r="AZ43" s="162"/>
      <c r="BA43" s="162"/>
      <c r="BB43" s="115">
        <f t="shared" si="105"/>
        <v>0</v>
      </c>
      <c r="BC43" s="9">
        <f t="shared" si="106"/>
        <v>0</v>
      </c>
      <c r="BD43" s="8"/>
      <c r="BE43" s="9">
        <f t="shared" si="95"/>
        <v>0</v>
      </c>
      <c r="BF43" s="9">
        <f t="shared" si="96"/>
        <v>0</v>
      </c>
      <c r="BG43" s="9">
        <f t="shared" si="107"/>
        <v>0</v>
      </c>
      <c r="BH43" s="197"/>
      <c r="BK43" s="1"/>
    </row>
    <row r="44" spans="1:63" ht="24.9" customHeight="1" x14ac:dyDescent="0.35">
      <c r="A44" s="165" t="s">
        <v>64</v>
      </c>
      <c r="B44" s="164"/>
      <c r="C44" s="164"/>
      <c r="D44" s="164"/>
      <c r="E44" s="164"/>
      <c r="F44" s="162"/>
      <c r="G44" s="162"/>
      <c r="H44" s="162"/>
      <c r="I44" s="162"/>
      <c r="J44" s="162"/>
      <c r="K44" s="162"/>
      <c r="L44" s="162"/>
      <c r="M44" s="162"/>
      <c r="N44" s="117">
        <f t="shared" si="97"/>
        <v>0</v>
      </c>
      <c r="O44" s="118">
        <f t="shared" si="98"/>
        <v>0</v>
      </c>
      <c r="P44" s="162"/>
      <c r="Q44" s="162"/>
      <c r="R44" s="162"/>
      <c r="S44" s="162"/>
      <c r="T44" s="162"/>
      <c r="U44" s="162"/>
      <c r="V44" s="162"/>
      <c r="W44" s="162"/>
      <c r="X44" s="117">
        <f t="shared" si="99"/>
        <v>0</v>
      </c>
      <c r="Y44" s="118">
        <f t="shared" si="100"/>
        <v>0</v>
      </c>
      <c r="Z44" s="162"/>
      <c r="AA44" s="162"/>
      <c r="AB44" s="162"/>
      <c r="AC44" s="162"/>
      <c r="AD44" s="162"/>
      <c r="AE44" s="162"/>
      <c r="AF44" s="162"/>
      <c r="AG44" s="162"/>
      <c r="AH44" s="117">
        <f t="shared" si="101"/>
        <v>0</v>
      </c>
      <c r="AI44" s="118">
        <f t="shared" si="102"/>
        <v>0</v>
      </c>
      <c r="AJ44" s="162"/>
      <c r="AK44" s="162"/>
      <c r="AL44" s="162"/>
      <c r="AM44" s="162"/>
      <c r="AN44" s="162"/>
      <c r="AO44" s="162"/>
      <c r="AP44" s="162"/>
      <c r="AQ44" s="162"/>
      <c r="AR44" s="117">
        <f t="shared" si="103"/>
        <v>0</v>
      </c>
      <c r="AS44" s="118">
        <f t="shared" si="104"/>
        <v>0</v>
      </c>
      <c r="AT44" s="162"/>
      <c r="AU44" s="162"/>
      <c r="AV44" s="162"/>
      <c r="AW44" s="162"/>
      <c r="AX44" s="162"/>
      <c r="AY44" s="162"/>
      <c r="AZ44" s="162"/>
      <c r="BA44" s="162"/>
      <c r="BB44" s="117">
        <f t="shared" si="105"/>
        <v>0</v>
      </c>
      <c r="BC44" s="118">
        <f t="shared" si="106"/>
        <v>0</v>
      </c>
      <c r="BD44" s="8"/>
      <c r="BE44" s="9">
        <f t="shared" si="95"/>
        <v>0</v>
      </c>
      <c r="BF44" s="9">
        <f t="shared" si="96"/>
        <v>0</v>
      </c>
      <c r="BG44" s="118">
        <f t="shared" si="107"/>
        <v>0</v>
      </c>
      <c r="BH44" s="199"/>
      <c r="BK44" s="1"/>
    </row>
    <row r="45" spans="1:63" ht="24.9" customHeight="1" x14ac:dyDescent="0.35">
      <c r="A45" s="116" t="s">
        <v>65</v>
      </c>
      <c r="B45" s="116"/>
      <c r="C45" s="116"/>
      <c r="D45" s="116"/>
      <c r="E45" s="116"/>
      <c r="F45" s="132">
        <f t="shared" ref="F45:AL45" si="119">SUM(F39:F44)</f>
        <v>0</v>
      </c>
      <c r="G45" s="132">
        <f t="shared" si="119"/>
        <v>0</v>
      </c>
      <c r="H45" s="132">
        <f t="shared" si="119"/>
        <v>0</v>
      </c>
      <c r="I45" s="132">
        <f t="shared" si="119"/>
        <v>0</v>
      </c>
      <c r="J45" s="132">
        <f t="shared" si="119"/>
        <v>0</v>
      </c>
      <c r="K45" s="132">
        <f t="shared" si="119"/>
        <v>0</v>
      </c>
      <c r="L45" s="132">
        <f t="shared" si="119"/>
        <v>0</v>
      </c>
      <c r="M45" s="132">
        <f t="shared" si="119"/>
        <v>0</v>
      </c>
      <c r="N45" s="132">
        <f t="shared" si="119"/>
        <v>0</v>
      </c>
      <c r="O45" s="132">
        <f t="shared" si="119"/>
        <v>0</v>
      </c>
      <c r="P45" s="132">
        <f t="shared" si="119"/>
        <v>0</v>
      </c>
      <c r="Q45" s="132">
        <f t="shared" si="119"/>
        <v>0</v>
      </c>
      <c r="R45" s="132">
        <f t="shared" si="119"/>
        <v>0</v>
      </c>
      <c r="S45" s="132">
        <f t="shared" si="119"/>
        <v>0</v>
      </c>
      <c r="T45" s="132">
        <f t="shared" si="119"/>
        <v>0</v>
      </c>
      <c r="U45" s="132">
        <f t="shared" si="119"/>
        <v>0</v>
      </c>
      <c r="V45" s="132">
        <f t="shared" si="119"/>
        <v>0</v>
      </c>
      <c r="W45" s="132">
        <f t="shared" si="119"/>
        <v>0</v>
      </c>
      <c r="X45" s="132">
        <f t="shared" si="119"/>
        <v>0</v>
      </c>
      <c r="Y45" s="132">
        <f t="shared" si="119"/>
        <v>0</v>
      </c>
      <c r="Z45" s="132">
        <f t="shared" si="119"/>
        <v>0</v>
      </c>
      <c r="AA45" s="132">
        <f t="shared" si="119"/>
        <v>0</v>
      </c>
      <c r="AB45" s="132">
        <f t="shared" si="119"/>
        <v>0</v>
      </c>
      <c r="AC45" s="132">
        <f t="shared" si="119"/>
        <v>0</v>
      </c>
      <c r="AD45" s="132">
        <f t="shared" si="119"/>
        <v>0</v>
      </c>
      <c r="AE45" s="132">
        <f t="shared" si="119"/>
        <v>0</v>
      </c>
      <c r="AF45" s="132">
        <f t="shared" si="119"/>
        <v>0</v>
      </c>
      <c r="AG45" s="132">
        <f t="shared" si="119"/>
        <v>0</v>
      </c>
      <c r="AH45" s="132">
        <f t="shared" si="119"/>
        <v>0</v>
      </c>
      <c r="AI45" s="132">
        <f t="shared" si="119"/>
        <v>0</v>
      </c>
      <c r="AJ45" s="132">
        <f t="shared" si="119"/>
        <v>0</v>
      </c>
      <c r="AK45" s="132">
        <f t="shared" si="119"/>
        <v>0</v>
      </c>
      <c r="AL45" s="132">
        <f t="shared" si="119"/>
        <v>0</v>
      </c>
      <c r="AM45" s="132">
        <f t="shared" ref="AM45:BC45" si="120">SUM(AM39:AM44)</f>
        <v>0</v>
      </c>
      <c r="AN45" s="132">
        <f t="shared" si="120"/>
        <v>0</v>
      </c>
      <c r="AO45" s="132">
        <f t="shared" si="120"/>
        <v>0</v>
      </c>
      <c r="AP45" s="132">
        <f t="shared" si="120"/>
        <v>0</v>
      </c>
      <c r="AQ45" s="132">
        <f t="shared" si="120"/>
        <v>0</v>
      </c>
      <c r="AR45" s="132">
        <f t="shared" si="120"/>
        <v>0</v>
      </c>
      <c r="AS45" s="132">
        <f t="shared" si="120"/>
        <v>0</v>
      </c>
      <c r="AT45" s="132">
        <f t="shared" si="120"/>
        <v>0</v>
      </c>
      <c r="AU45" s="132">
        <f t="shared" si="120"/>
        <v>0</v>
      </c>
      <c r="AV45" s="132">
        <f t="shared" si="120"/>
        <v>0</v>
      </c>
      <c r="AW45" s="132">
        <f t="shared" si="120"/>
        <v>0</v>
      </c>
      <c r="AX45" s="132">
        <f t="shared" si="120"/>
        <v>0</v>
      </c>
      <c r="AY45" s="132">
        <f t="shared" si="120"/>
        <v>0</v>
      </c>
      <c r="AZ45" s="132">
        <f t="shared" si="120"/>
        <v>0</v>
      </c>
      <c r="BA45" s="132">
        <f t="shared" si="120"/>
        <v>0</v>
      </c>
      <c r="BB45" s="132">
        <f t="shared" si="120"/>
        <v>0</v>
      </c>
      <c r="BC45" s="132">
        <f t="shared" si="120"/>
        <v>0</v>
      </c>
      <c r="BD45" s="129"/>
      <c r="BE45" s="132">
        <f>SUM(BE39:BE44)</f>
        <v>0</v>
      </c>
      <c r="BF45" s="132">
        <f>SUM(BF39:BF44)</f>
        <v>0</v>
      </c>
      <c r="BG45" s="132">
        <f>SUM(BG39:BG44)</f>
        <v>0</v>
      </c>
      <c r="BH45" s="128"/>
      <c r="BK45" s="1"/>
    </row>
    <row r="46" spans="1:63" ht="12" customHeight="1" x14ac:dyDescent="0.35">
      <c r="A46" s="2"/>
      <c r="B46" s="2"/>
      <c r="C46" s="2"/>
      <c r="D46" s="2"/>
      <c r="E46" s="2"/>
      <c r="F46" s="120"/>
      <c r="G46" s="120"/>
      <c r="H46" s="120"/>
      <c r="I46" s="120"/>
      <c r="J46" s="120"/>
      <c r="K46" s="120"/>
      <c r="L46" s="120"/>
      <c r="M46" s="120"/>
      <c r="N46" s="120"/>
      <c r="O46" s="122"/>
      <c r="P46" s="2"/>
      <c r="Q46" s="2"/>
      <c r="R46" s="2"/>
      <c r="S46" s="2"/>
      <c r="T46" s="2"/>
      <c r="U46" s="2"/>
      <c r="V46" s="122"/>
      <c r="W46" s="122"/>
      <c r="X46" s="120"/>
      <c r="Y46" s="122"/>
      <c r="Z46" s="2"/>
      <c r="AA46" s="2"/>
      <c r="AB46" s="2"/>
      <c r="AC46" s="2"/>
      <c r="AD46" s="2"/>
      <c r="AE46" s="2"/>
      <c r="AF46" s="122"/>
      <c r="AG46" s="122"/>
      <c r="AH46" s="120"/>
      <c r="AI46" s="122"/>
      <c r="AJ46" s="2"/>
      <c r="AK46" s="2"/>
      <c r="AL46" s="2"/>
      <c r="AM46" s="2"/>
      <c r="AN46" s="2"/>
      <c r="AO46" s="2"/>
      <c r="AP46" s="122"/>
      <c r="AQ46" s="122"/>
      <c r="AR46" s="120"/>
      <c r="AS46" s="122"/>
      <c r="AT46" s="2"/>
      <c r="AU46" s="2"/>
      <c r="AV46" s="2"/>
      <c r="AW46" s="2"/>
      <c r="AX46" s="2"/>
      <c r="AY46" s="2"/>
      <c r="AZ46" s="122"/>
      <c r="BA46" s="122"/>
      <c r="BB46" s="120"/>
      <c r="BC46" s="122"/>
      <c r="BD46" s="122"/>
      <c r="BE46" s="122"/>
      <c r="BF46" s="122"/>
      <c r="BG46" s="122"/>
      <c r="BH46" s="121"/>
      <c r="BK46" s="1"/>
    </row>
    <row r="47" spans="1:63" s="10" customFormat="1" ht="50.15" customHeight="1" x14ac:dyDescent="0.35">
      <c r="A47" s="126" t="s">
        <v>74</v>
      </c>
      <c r="B47" s="116"/>
      <c r="C47" s="116"/>
      <c r="D47" s="116"/>
      <c r="E47" s="116"/>
      <c r="F47" s="132">
        <f t="shared" ref="F47:M47" si="121">F13+F21+F29+F37+F45</f>
        <v>0</v>
      </c>
      <c r="G47" s="132">
        <f t="shared" si="121"/>
        <v>0</v>
      </c>
      <c r="H47" s="132">
        <f t="shared" si="121"/>
        <v>0</v>
      </c>
      <c r="I47" s="132">
        <f t="shared" si="121"/>
        <v>0</v>
      </c>
      <c r="J47" s="132">
        <f t="shared" si="121"/>
        <v>0</v>
      </c>
      <c r="K47" s="132">
        <f t="shared" si="121"/>
        <v>0</v>
      </c>
      <c r="L47" s="132">
        <f t="shared" si="121"/>
        <v>0</v>
      </c>
      <c r="M47" s="132">
        <f t="shared" si="121"/>
        <v>0</v>
      </c>
      <c r="N47" s="133">
        <f t="shared" ref="N47:BC47" si="122">N45+N37+N29+N21+N13</f>
        <v>0</v>
      </c>
      <c r="O47" s="133">
        <f t="shared" si="122"/>
        <v>0</v>
      </c>
      <c r="P47" s="133">
        <f t="shared" si="122"/>
        <v>0</v>
      </c>
      <c r="Q47" s="133">
        <f t="shared" si="122"/>
        <v>0</v>
      </c>
      <c r="R47" s="133">
        <f t="shared" si="122"/>
        <v>0</v>
      </c>
      <c r="S47" s="133">
        <f t="shared" si="122"/>
        <v>0</v>
      </c>
      <c r="T47" s="133">
        <f t="shared" si="122"/>
        <v>0</v>
      </c>
      <c r="U47" s="133">
        <f t="shared" si="122"/>
        <v>0</v>
      </c>
      <c r="V47" s="133">
        <f t="shared" si="122"/>
        <v>0</v>
      </c>
      <c r="W47" s="133">
        <f t="shared" si="122"/>
        <v>0</v>
      </c>
      <c r="X47" s="133">
        <f t="shared" si="122"/>
        <v>0</v>
      </c>
      <c r="Y47" s="133">
        <f t="shared" si="122"/>
        <v>0</v>
      </c>
      <c r="Z47" s="133">
        <f t="shared" si="122"/>
        <v>0</v>
      </c>
      <c r="AA47" s="133">
        <f t="shared" si="122"/>
        <v>0</v>
      </c>
      <c r="AB47" s="133">
        <f t="shared" si="122"/>
        <v>0</v>
      </c>
      <c r="AC47" s="133">
        <f t="shared" si="122"/>
        <v>0</v>
      </c>
      <c r="AD47" s="133">
        <f t="shared" si="122"/>
        <v>0</v>
      </c>
      <c r="AE47" s="133">
        <f t="shared" si="122"/>
        <v>0</v>
      </c>
      <c r="AF47" s="133">
        <f t="shared" si="122"/>
        <v>0</v>
      </c>
      <c r="AG47" s="133">
        <f t="shared" si="122"/>
        <v>0</v>
      </c>
      <c r="AH47" s="133">
        <f t="shared" si="122"/>
        <v>0</v>
      </c>
      <c r="AI47" s="133">
        <f t="shared" si="122"/>
        <v>0</v>
      </c>
      <c r="AJ47" s="133">
        <f t="shared" si="122"/>
        <v>0</v>
      </c>
      <c r="AK47" s="133">
        <f t="shared" si="122"/>
        <v>0</v>
      </c>
      <c r="AL47" s="133">
        <f t="shared" si="122"/>
        <v>0</v>
      </c>
      <c r="AM47" s="133">
        <f t="shared" si="122"/>
        <v>0</v>
      </c>
      <c r="AN47" s="133">
        <f t="shared" si="122"/>
        <v>0</v>
      </c>
      <c r="AO47" s="133">
        <f t="shared" si="122"/>
        <v>0</v>
      </c>
      <c r="AP47" s="133">
        <f t="shared" si="122"/>
        <v>0</v>
      </c>
      <c r="AQ47" s="133">
        <f t="shared" si="122"/>
        <v>0</v>
      </c>
      <c r="AR47" s="133">
        <f t="shared" si="122"/>
        <v>0</v>
      </c>
      <c r="AS47" s="133">
        <f t="shared" si="122"/>
        <v>0</v>
      </c>
      <c r="AT47" s="133">
        <f t="shared" si="122"/>
        <v>0</v>
      </c>
      <c r="AU47" s="133">
        <f t="shared" si="122"/>
        <v>0</v>
      </c>
      <c r="AV47" s="133">
        <f t="shared" si="122"/>
        <v>0</v>
      </c>
      <c r="AW47" s="133">
        <f t="shared" si="122"/>
        <v>0</v>
      </c>
      <c r="AX47" s="133">
        <f t="shared" si="122"/>
        <v>0</v>
      </c>
      <c r="AY47" s="133">
        <f t="shared" si="122"/>
        <v>0</v>
      </c>
      <c r="AZ47" s="133">
        <f t="shared" si="122"/>
        <v>0</v>
      </c>
      <c r="BA47" s="133">
        <f t="shared" si="122"/>
        <v>0</v>
      </c>
      <c r="BB47" s="133">
        <f t="shared" si="122"/>
        <v>0</v>
      </c>
      <c r="BC47" s="133">
        <f t="shared" si="122"/>
        <v>0</v>
      </c>
      <c r="BD47" s="130"/>
      <c r="BE47" s="133">
        <f>BE45+BE37+BE29+BE21+BE13</f>
        <v>0</v>
      </c>
      <c r="BF47" s="133">
        <f>BF45+BF37+BF29+BF21+BF13</f>
        <v>0</v>
      </c>
      <c r="BG47" s="133">
        <f>BG45+BG37+BG29+BG21+BG13</f>
        <v>0</v>
      </c>
      <c r="BH47" s="2"/>
    </row>
    <row r="48" spans="1:63" ht="24.9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7"/>
      <c r="P48" s="2"/>
      <c r="Q48" s="2"/>
      <c r="R48" s="2"/>
      <c r="S48" s="2"/>
      <c r="T48" s="2"/>
      <c r="U48" s="2"/>
      <c r="V48" s="2"/>
      <c r="W48" s="2"/>
      <c r="X48" s="2"/>
      <c r="Y48" s="7"/>
      <c r="Z48" s="2"/>
      <c r="AA48" s="2"/>
      <c r="AB48" s="2"/>
      <c r="AC48" s="2"/>
      <c r="AD48" s="2"/>
      <c r="AE48" s="2"/>
      <c r="AF48" s="2"/>
      <c r="AG48" s="2"/>
      <c r="AH48" s="2"/>
      <c r="AI48" s="7"/>
      <c r="AJ48" s="2"/>
      <c r="AK48" s="2"/>
      <c r="AL48" s="2"/>
      <c r="AM48" s="2"/>
      <c r="AN48" s="2"/>
      <c r="AO48" s="2"/>
      <c r="AP48" s="2"/>
      <c r="AQ48" s="2"/>
      <c r="AR48" s="2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1"/>
      <c r="BF48" s="11"/>
      <c r="BG48" s="11"/>
      <c r="BH48" s="11"/>
      <c r="BI48" s="11"/>
      <c r="BJ48" s="11"/>
      <c r="BK48" s="80"/>
    </row>
    <row r="49" spans="1:76" ht="24.9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2"/>
      <c r="BF49" s="12"/>
      <c r="BG49" s="12"/>
      <c r="BH49" s="12"/>
      <c r="BI49" s="13"/>
      <c r="BJ49" s="13"/>
      <c r="BK49" s="80"/>
    </row>
    <row r="50" spans="1:76" ht="24.9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5"/>
      <c r="BF50" s="15"/>
      <c r="BG50" s="15"/>
      <c r="BH50" s="15"/>
      <c r="BI50" s="16"/>
      <c r="BJ50" s="16"/>
      <c r="BK50" s="80"/>
    </row>
    <row r="51" spans="1:76" ht="24.9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5"/>
      <c r="BF51" s="15"/>
      <c r="BG51" s="15"/>
      <c r="BH51" s="15"/>
      <c r="BI51" s="16"/>
      <c r="BJ51" s="16"/>
      <c r="BK51" s="80"/>
    </row>
    <row r="52" spans="1:76" ht="24.9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8"/>
      <c r="BF52" s="18"/>
      <c r="BG52" s="18"/>
      <c r="BH52" s="17"/>
      <c r="BI52" s="17"/>
      <c r="BJ52" s="17"/>
      <c r="BK52" s="80"/>
    </row>
    <row r="53" spans="1:76" ht="24.9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7"/>
      <c r="BF53" s="17"/>
      <c r="BG53" s="17"/>
      <c r="BH53" s="17"/>
      <c r="BI53" s="17"/>
      <c r="BJ53" s="17"/>
      <c r="BK53" s="80"/>
    </row>
    <row r="54" spans="1:76" ht="24.9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7"/>
      <c r="BF54" s="17"/>
      <c r="BG54" s="17"/>
      <c r="BH54" s="17"/>
      <c r="BI54" s="17"/>
      <c r="BJ54" s="17"/>
      <c r="BK54" s="80"/>
    </row>
    <row r="55" spans="1:76" ht="24.9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7"/>
      <c r="BF55" s="17"/>
      <c r="BG55" s="17"/>
      <c r="BH55" s="17"/>
      <c r="BI55" s="17"/>
      <c r="BJ55" s="17"/>
      <c r="BK55" s="80"/>
    </row>
    <row r="56" spans="1:76" s="3" customFormat="1" ht="24.9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7"/>
      <c r="BF56" s="17"/>
      <c r="BG56" s="17"/>
      <c r="BH56" s="17"/>
      <c r="BI56" s="17"/>
      <c r="BJ56" s="17"/>
      <c r="BK56" s="80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s="3" customFormat="1" ht="24.9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7"/>
      <c r="BF57" s="17"/>
      <c r="BG57" s="17"/>
      <c r="BH57" s="17"/>
      <c r="BI57" s="17"/>
      <c r="BJ57" s="17"/>
      <c r="BK57" s="80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s="3" customFormat="1" ht="24.9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7"/>
      <c r="BF58" s="17"/>
      <c r="BG58" s="17"/>
      <c r="BH58" s="17"/>
      <c r="BI58" s="17"/>
      <c r="BJ58" s="17"/>
      <c r="BK58" s="80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s="3" customFormat="1" ht="24.9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7"/>
      <c r="BF59" s="17"/>
      <c r="BG59" s="17"/>
      <c r="BH59" s="17"/>
      <c r="BI59" s="17"/>
      <c r="BJ59" s="17"/>
      <c r="BK59" s="80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s="3" customFormat="1" ht="24.9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7"/>
      <c r="BF60" s="17"/>
      <c r="BG60" s="17"/>
      <c r="BH60" s="17"/>
      <c r="BI60" s="17"/>
      <c r="BJ60" s="17"/>
      <c r="BK60" s="80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s="3" customFormat="1" ht="24.9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7"/>
      <c r="BF61" s="17"/>
      <c r="BG61" s="17"/>
      <c r="BH61" s="17"/>
      <c r="BI61" s="17"/>
      <c r="BJ61" s="17"/>
      <c r="BK61" s="80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s="3" customFormat="1" ht="24.9" customHeight="1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7"/>
      <c r="BF62" s="17"/>
      <c r="BG62" s="17"/>
      <c r="BH62" s="17"/>
      <c r="BI62" s="17"/>
      <c r="BJ62" s="17"/>
      <c r="BK62" s="80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s="3" customFormat="1" ht="24.9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7"/>
      <c r="BF63" s="17"/>
      <c r="BG63" s="17"/>
      <c r="BH63" s="17"/>
      <c r="BI63" s="17"/>
      <c r="BJ63" s="17"/>
      <c r="BK63" s="80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s="3" customFormat="1" ht="24.9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7"/>
      <c r="BF64" s="17"/>
      <c r="BG64" s="17"/>
      <c r="BH64" s="17"/>
      <c r="BI64" s="17"/>
      <c r="BJ64" s="17"/>
      <c r="BK64" s="80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s="3" customFormat="1" ht="24.9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7"/>
      <c r="BF65" s="17"/>
      <c r="BG65" s="17"/>
      <c r="BH65" s="17"/>
      <c r="BI65" s="17"/>
      <c r="BJ65" s="17"/>
      <c r="BK65" s="80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s="3" customFormat="1" ht="24.9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7"/>
      <c r="BF66" s="17"/>
      <c r="BG66" s="17"/>
      <c r="BH66" s="17"/>
      <c r="BI66" s="17"/>
      <c r="BJ66" s="17"/>
      <c r="BK66" s="80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s="3" customFormat="1" ht="24.9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7"/>
      <c r="BF67" s="17"/>
      <c r="BG67" s="17"/>
      <c r="BH67" s="17"/>
      <c r="BI67" s="17"/>
      <c r="BJ67" s="17"/>
      <c r="BK67" s="80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s="3" customFormat="1" ht="24.9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7"/>
      <c r="BF68" s="17"/>
      <c r="BG68" s="17"/>
      <c r="BH68" s="17"/>
      <c r="BI68" s="17"/>
      <c r="BJ68" s="17"/>
      <c r="BK68" s="80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s="3" customFormat="1" ht="24.9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7"/>
      <c r="BF69" s="17"/>
      <c r="BG69" s="17"/>
      <c r="BH69" s="17"/>
      <c r="BI69" s="17"/>
      <c r="BJ69" s="17"/>
      <c r="BK69" s="80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s="3" customFormat="1" ht="24.9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7"/>
      <c r="BF70" s="17"/>
      <c r="BG70" s="17"/>
      <c r="BH70" s="17"/>
      <c r="BI70" s="17"/>
      <c r="BJ70" s="17"/>
      <c r="BK70" s="80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s="3" customFormat="1" ht="24.9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7"/>
      <c r="BF71" s="17"/>
      <c r="BG71" s="17"/>
      <c r="BH71" s="17"/>
      <c r="BI71" s="17"/>
      <c r="BJ71" s="17"/>
      <c r="BK71" s="80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s="3" customFormat="1" ht="24.9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5"/>
      <c r="BF72" s="15"/>
      <c r="BG72" s="15"/>
      <c r="BH72" s="15"/>
      <c r="BI72" s="16"/>
      <c r="BJ72" s="16"/>
      <c r="BK72" s="80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s="3" customFormat="1" ht="24.9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5"/>
      <c r="BF73" s="15"/>
      <c r="BG73" s="15"/>
      <c r="BH73" s="15"/>
      <c r="BI73" s="16"/>
      <c r="BJ73" s="16"/>
      <c r="BK73" s="80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s="3" customFormat="1" ht="24.9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5"/>
      <c r="BF74" s="15"/>
      <c r="BG74" s="15"/>
      <c r="BH74" s="15"/>
      <c r="BI74" s="16"/>
      <c r="BJ74" s="16"/>
      <c r="BK74" s="80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s="3" customFormat="1" ht="24.9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5"/>
      <c r="BF75" s="15"/>
      <c r="BG75" s="15"/>
      <c r="BH75" s="15"/>
      <c r="BI75" s="16"/>
      <c r="BJ75" s="16"/>
      <c r="BK75" s="80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s="3" customFormat="1" ht="24.9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5"/>
      <c r="BF76" s="15"/>
      <c r="BG76" s="15"/>
      <c r="BH76" s="15"/>
      <c r="BI76" s="16"/>
      <c r="BJ76" s="16"/>
      <c r="BK76" s="80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s="3" customFormat="1" ht="24.9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5"/>
      <c r="BF77" s="15"/>
      <c r="BG77" s="15"/>
      <c r="BH77" s="15"/>
      <c r="BI77" s="16"/>
      <c r="BJ77" s="16"/>
      <c r="BK77" s="80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s="3" customFormat="1" ht="24.9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5"/>
      <c r="BF78" s="15"/>
      <c r="BG78" s="15"/>
      <c r="BH78" s="15"/>
      <c r="BI78" s="16"/>
      <c r="BJ78" s="16"/>
      <c r="BK78" s="80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s="3" customFormat="1" ht="24.9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5"/>
      <c r="BF79" s="15"/>
      <c r="BG79" s="15"/>
      <c r="BH79" s="15"/>
      <c r="BI79" s="15"/>
      <c r="BJ79" s="15"/>
      <c r="BK79" s="80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s="3" customFormat="1" ht="24.9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5"/>
      <c r="BF80" s="15"/>
      <c r="BG80" s="15"/>
      <c r="BH80" s="15"/>
      <c r="BI80" s="15"/>
      <c r="BJ80" s="15"/>
      <c r="BK80" s="80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s="3" customFormat="1" ht="24.9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5"/>
      <c r="BF81" s="15"/>
      <c r="BG81" s="15"/>
      <c r="BH81" s="15"/>
      <c r="BI81" s="15"/>
      <c r="BJ81" s="15"/>
      <c r="BK81" s="80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s="3" customFormat="1" ht="24.9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5"/>
      <c r="BF82" s="15"/>
      <c r="BG82" s="15"/>
      <c r="BH82" s="15"/>
      <c r="BI82" s="15"/>
      <c r="BJ82" s="15"/>
      <c r="BK82" s="80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s="3" customFormat="1" ht="24.9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5"/>
      <c r="BF83" s="15"/>
      <c r="BG83" s="15"/>
      <c r="BH83" s="15"/>
      <c r="BI83" s="15"/>
      <c r="BJ83" s="15"/>
      <c r="BK83" s="80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s="3" customFormat="1" ht="24.9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5"/>
      <c r="BF84" s="15"/>
      <c r="BG84" s="15"/>
      <c r="BH84" s="15"/>
      <c r="BI84" s="15"/>
      <c r="BJ84" s="15"/>
      <c r="BK84" s="80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s="3" customFormat="1" ht="24.9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5"/>
      <c r="BF85" s="15"/>
      <c r="BG85" s="15"/>
      <c r="BH85" s="15"/>
      <c r="BI85" s="15"/>
      <c r="BJ85" s="15"/>
      <c r="BK85" s="80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s="3" customFormat="1" ht="24.9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5"/>
      <c r="BF86" s="15"/>
      <c r="BG86" s="15"/>
      <c r="BH86" s="15"/>
      <c r="BI86" s="15"/>
      <c r="BJ86" s="15"/>
      <c r="BK86" s="80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s="3" customFormat="1" ht="24.9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5"/>
      <c r="BF87" s="15"/>
      <c r="BG87" s="15"/>
      <c r="BH87" s="15"/>
      <c r="BI87" s="15"/>
      <c r="BJ87" s="15"/>
      <c r="BK87" s="80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s="3" customFormat="1" ht="24.9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5"/>
      <c r="BF88" s="15"/>
      <c r="BG88" s="15"/>
      <c r="BH88" s="15"/>
      <c r="BI88" s="15"/>
      <c r="BJ88" s="15"/>
      <c r="BK88" s="80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s="3" customFormat="1" ht="24.9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5"/>
      <c r="BF89" s="15"/>
      <c r="BG89" s="15"/>
      <c r="BH89" s="15"/>
      <c r="BI89" s="15"/>
      <c r="BJ89" s="15"/>
      <c r="BK89" s="80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s="3" customFormat="1" ht="24.9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5"/>
      <c r="BF90" s="15"/>
      <c r="BG90" s="15"/>
      <c r="BH90" s="15"/>
      <c r="BI90" s="15"/>
      <c r="BJ90" s="15"/>
      <c r="BK90" s="80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s="3" customFormat="1" ht="24.9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5"/>
      <c r="BF91" s="15"/>
      <c r="BG91" s="15"/>
      <c r="BH91" s="15"/>
      <c r="BI91" s="15"/>
      <c r="BJ91" s="15"/>
      <c r="BK91" s="80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s="3" customFormat="1" ht="24.9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5"/>
      <c r="BF92" s="15"/>
      <c r="BG92" s="15"/>
      <c r="BH92" s="15"/>
      <c r="BI92" s="15"/>
      <c r="BJ92" s="15"/>
      <c r="BK92" s="80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s="3" customFormat="1" ht="24.9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5"/>
      <c r="BF93" s="15"/>
      <c r="BG93" s="15"/>
      <c r="BH93" s="15"/>
      <c r="BI93" s="15"/>
      <c r="BJ93" s="15"/>
      <c r="BK93" s="80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s="3" customFormat="1" ht="24.9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5"/>
      <c r="BF94" s="15"/>
      <c r="BG94" s="15"/>
      <c r="BH94" s="15"/>
      <c r="BI94" s="15"/>
      <c r="BJ94" s="15"/>
      <c r="BK94" s="80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s="3" customFormat="1" ht="24.9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5"/>
      <c r="BF95" s="15"/>
      <c r="BG95" s="15"/>
      <c r="BH95" s="15"/>
      <c r="BI95" s="15"/>
      <c r="BJ95" s="15"/>
      <c r="BK95" s="80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s="3" customFormat="1" ht="24.9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5"/>
      <c r="BF96" s="15"/>
      <c r="BG96" s="15"/>
      <c r="BH96" s="15"/>
      <c r="BI96" s="15"/>
      <c r="BJ96" s="15"/>
      <c r="BK96" s="80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s="3" customFormat="1" ht="24.9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5"/>
      <c r="BF97" s="15"/>
      <c r="BG97" s="15"/>
      <c r="BH97" s="15"/>
      <c r="BI97" s="15"/>
      <c r="BJ97" s="15"/>
      <c r="BK97" s="80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s="3" customFormat="1" ht="24.9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5"/>
      <c r="BF98" s="15"/>
      <c r="BG98" s="15"/>
      <c r="BH98" s="15"/>
      <c r="BI98" s="15"/>
      <c r="BJ98" s="15"/>
      <c r="BK98" s="80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s="3" customFormat="1" ht="24.9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5"/>
      <c r="BF99" s="15"/>
      <c r="BG99" s="15"/>
      <c r="BH99" s="15"/>
      <c r="BI99" s="15"/>
      <c r="BJ99" s="15"/>
      <c r="BK99" s="80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s="3" customFormat="1" ht="24.9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5"/>
      <c r="BF100" s="15"/>
      <c r="BG100" s="15"/>
      <c r="BH100" s="15"/>
      <c r="BI100" s="15"/>
      <c r="BJ100" s="15"/>
      <c r="BK100" s="80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s="3" customFormat="1" ht="24.9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5"/>
      <c r="BF101" s="15"/>
      <c r="BG101" s="15"/>
      <c r="BH101" s="15"/>
      <c r="BI101" s="15"/>
      <c r="BJ101" s="15"/>
      <c r="BK101" s="80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s="3" customFormat="1" ht="24.9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5"/>
      <c r="BF102" s="15"/>
      <c r="BG102" s="15"/>
      <c r="BH102" s="15"/>
      <c r="BI102" s="15"/>
      <c r="BJ102" s="15"/>
      <c r="BK102" s="80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s="3" customFormat="1" ht="24.9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12"/>
      <c r="BF103" s="12"/>
      <c r="BG103" s="12"/>
      <c r="BH103" s="12"/>
      <c r="BI103" s="12"/>
      <c r="BJ103" s="12"/>
      <c r="BK103" s="80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s="3" customFormat="1" ht="24.9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12"/>
      <c r="BF104" s="12"/>
      <c r="BG104" s="12"/>
      <c r="BH104" s="12"/>
      <c r="BI104" s="12"/>
      <c r="BJ104" s="12"/>
      <c r="BK104" s="80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s="3" customFormat="1" ht="24.9" customHeight="1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12"/>
      <c r="BF105" s="12"/>
      <c r="BG105" s="12"/>
      <c r="BH105" s="12"/>
      <c r="BI105" s="12"/>
      <c r="BJ105" s="12"/>
      <c r="BK105" s="80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s="3" customFormat="1" ht="24.9" customHeight="1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12"/>
      <c r="BF106" s="12"/>
      <c r="BG106" s="12"/>
      <c r="BH106" s="12"/>
      <c r="BI106" s="12"/>
      <c r="BJ106" s="12"/>
      <c r="BK106" s="80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s="3" customFormat="1" ht="24.9" customHeight="1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12"/>
      <c r="BF107" s="12"/>
      <c r="BG107" s="12"/>
      <c r="BH107" s="12"/>
      <c r="BI107" s="12"/>
      <c r="BJ107" s="12"/>
      <c r="BK107" s="80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s="3" customFormat="1" ht="24.9" customHeight="1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12"/>
      <c r="BF108" s="12"/>
      <c r="BG108" s="12"/>
      <c r="BH108" s="12"/>
      <c r="BI108" s="12"/>
      <c r="BJ108" s="12"/>
      <c r="BK108" s="80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s="3" customFormat="1" ht="24.9" customHeigh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12"/>
      <c r="BF109" s="12"/>
      <c r="BG109" s="12"/>
      <c r="BH109" s="12"/>
      <c r="BI109" s="12"/>
      <c r="BJ109" s="12"/>
      <c r="BK109" s="80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s="3" customFormat="1" ht="24.9" customHeight="1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12"/>
      <c r="BF110" s="12"/>
      <c r="BG110" s="12"/>
      <c r="BH110" s="12"/>
      <c r="BI110" s="12"/>
      <c r="BJ110" s="12"/>
      <c r="BK110" s="80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s="3" customFormat="1" ht="24.9" customHeight="1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12"/>
      <c r="BF111" s="12"/>
      <c r="BG111" s="12"/>
      <c r="BH111" s="12"/>
      <c r="BI111" s="12"/>
      <c r="BJ111" s="12"/>
      <c r="BK111" s="80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s="3" customFormat="1" ht="24.9" customHeight="1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12"/>
      <c r="BF112" s="12"/>
      <c r="BG112" s="12"/>
      <c r="BH112" s="12"/>
      <c r="BI112" s="12"/>
      <c r="BJ112" s="12"/>
      <c r="BK112" s="80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s="3" customFormat="1" ht="24.9" customHeight="1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12"/>
      <c r="BF113" s="12"/>
      <c r="BG113" s="12"/>
      <c r="BH113" s="12"/>
      <c r="BI113" s="12"/>
      <c r="BJ113" s="12"/>
      <c r="BK113" s="80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s="3" customFormat="1" ht="24.9" customHeight="1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12"/>
      <c r="BF114" s="12"/>
      <c r="BG114" s="12"/>
      <c r="BH114" s="12"/>
      <c r="BI114" s="12"/>
      <c r="BJ114" s="12"/>
      <c r="BK114" s="80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s="3" customFormat="1" ht="24.9" customHeight="1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12"/>
      <c r="BF115" s="12"/>
      <c r="BG115" s="12"/>
      <c r="BH115" s="12"/>
      <c r="BI115" s="12"/>
      <c r="BJ115" s="12"/>
      <c r="BK115" s="80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s="3" customFormat="1" ht="24.9" customHeight="1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12"/>
      <c r="BF116" s="12"/>
      <c r="BG116" s="12"/>
      <c r="BH116" s="12"/>
      <c r="BI116" s="12"/>
      <c r="BJ116" s="12"/>
      <c r="BK116" s="80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s="3" customFormat="1" ht="24.9" customHeight="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12"/>
      <c r="BF117" s="12"/>
      <c r="BG117" s="12"/>
      <c r="BH117" s="12"/>
      <c r="BI117" s="12"/>
      <c r="BJ117" s="12"/>
      <c r="BK117" s="80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s="3" customFormat="1" ht="24.9" customHeight="1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12"/>
      <c r="BF118" s="12"/>
      <c r="BG118" s="12"/>
      <c r="BH118" s="12"/>
      <c r="BI118" s="12"/>
      <c r="BJ118" s="12"/>
      <c r="BK118" s="80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s="3" customFormat="1" ht="24.9" customHeight="1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12"/>
      <c r="BF119" s="12"/>
      <c r="BG119" s="12"/>
      <c r="BH119" s="12"/>
      <c r="BI119" s="12"/>
      <c r="BJ119" s="12"/>
      <c r="BK119" s="80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s="3" customFormat="1" ht="24.9" customHeight="1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12"/>
      <c r="BF120" s="12"/>
      <c r="BG120" s="12"/>
      <c r="BH120" s="12"/>
      <c r="BI120" s="12"/>
      <c r="BJ120" s="12"/>
      <c r="BK120" s="80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s="3" customFormat="1" ht="24.9" customHeight="1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12"/>
      <c r="BF121" s="12"/>
      <c r="BG121" s="12"/>
      <c r="BH121" s="12"/>
      <c r="BI121" s="12"/>
      <c r="BJ121" s="12"/>
      <c r="BK121" s="80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s="3" customFormat="1" ht="24.9" customHeight="1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12"/>
      <c r="BF122" s="12"/>
      <c r="BG122" s="12"/>
      <c r="BH122" s="12"/>
      <c r="BI122" s="12"/>
      <c r="BJ122" s="12"/>
      <c r="BK122" s="80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s="3" customFormat="1" ht="24.9" customHeight="1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12"/>
      <c r="BF123" s="12"/>
      <c r="BG123" s="12"/>
      <c r="BH123" s="12"/>
      <c r="BI123" s="12"/>
      <c r="BJ123" s="12"/>
      <c r="BK123" s="80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s="3" customFormat="1" ht="24.9" customHeight="1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12"/>
      <c r="BF124" s="12"/>
      <c r="BG124" s="12"/>
      <c r="BH124" s="12"/>
      <c r="BI124" s="12"/>
      <c r="BJ124" s="12"/>
      <c r="BK124" s="80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s="3" customFormat="1" ht="24.9" customHeigh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12"/>
      <c r="BF125" s="12"/>
      <c r="BG125" s="12"/>
      <c r="BH125" s="12"/>
      <c r="BI125" s="12"/>
      <c r="BJ125" s="12"/>
      <c r="BK125" s="80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s="3" customFormat="1" ht="24.9" customHeight="1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12"/>
      <c r="BF126" s="12"/>
      <c r="BG126" s="12"/>
      <c r="BH126" s="12"/>
      <c r="BI126" s="12"/>
      <c r="BJ126" s="12"/>
      <c r="BK126" s="80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s="3" customFormat="1" ht="24.9" customHeight="1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12"/>
      <c r="BF127" s="12"/>
      <c r="BG127" s="12"/>
      <c r="BH127" s="12"/>
      <c r="BI127" s="12"/>
      <c r="BJ127" s="12"/>
      <c r="BK127" s="80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s="3" customFormat="1" ht="24.9" customHeight="1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12"/>
      <c r="BF128" s="12"/>
      <c r="BG128" s="12"/>
      <c r="BH128" s="12"/>
      <c r="BI128" s="12"/>
      <c r="BJ128" s="12"/>
      <c r="BK128" s="80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s="3" customFormat="1" ht="24.9" customHeight="1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12"/>
      <c r="BF129" s="12"/>
      <c r="BG129" s="12"/>
      <c r="BH129" s="12"/>
      <c r="BI129" s="12"/>
      <c r="BJ129" s="12"/>
      <c r="BK129" s="80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s="3" customFormat="1" ht="24.9" customHeight="1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12"/>
      <c r="BF130" s="12"/>
      <c r="BG130" s="12"/>
      <c r="BH130" s="12"/>
      <c r="BI130" s="12"/>
      <c r="BJ130" s="12"/>
      <c r="BK130" s="80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s="3" customFormat="1" ht="24.9" customHeight="1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12"/>
      <c r="BF131" s="12"/>
      <c r="BG131" s="12"/>
      <c r="BH131" s="12"/>
      <c r="BI131" s="12"/>
      <c r="BJ131" s="12"/>
      <c r="BK131" s="80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s="3" customFormat="1" ht="24.9" customHeight="1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12"/>
      <c r="BF132" s="12"/>
      <c r="BG132" s="12"/>
      <c r="BH132" s="12"/>
      <c r="BI132" s="12"/>
      <c r="BJ132" s="12"/>
      <c r="BK132" s="80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s="3" customFormat="1" ht="24.9" customHeight="1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12"/>
      <c r="BF133" s="12"/>
      <c r="BG133" s="12"/>
      <c r="BH133" s="12"/>
      <c r="BI133" s="12"/>
      <c r="BJ133" s="12"/>
      <c r="BK133" s="80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s="3" customFormat="1" ht="24.9" customHeight="1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12"/>
      <c r="BF134" s="12"/>
      <c r="BG134" s="12"/>
      <c r="BH134" s="12"/>
      <c r="BI134" s="12"/>
      <c r="BJ134" s="12"/>
      <c r="BK134" s="80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s="3" customFormat="1" ht="24.9" customHeight="1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12"/>
      <c r="BF135" s="12"/>
      <c r="BG135" s="12"/>
      <c r="BH135" s="12"/>
      <c r="BI135" s="12"/>
      <c r="BJ135" s="12"/>
      <c r="BK135" s="80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s="3" customFormat="1" ht="24.9" customHeight="1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12"/>
      <c r="BF136" s="12"/>
      <c r="BG136" s="12"/>
      <c r="BH136" s="12"/>
      <c r="BI136" s="12"/>
      <c r="BJ136" s="12"/>
      <c r="BK136" s="80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s="3" customFormat="1" ht="24.9" customHeight="1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12"/>
      <c r="BF137" s="12"/>
      <c r="BG137" s="12"/>
      <c r="BH137" s="12"/>
      <c r="BI137" s="12"/>
      <c r="BJ137" s="12"/>
      <c r="BK137" s="80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s="3" customFormat="1" ht="24.9" customHeight="1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12"/>
      <c r="BF138" s="12"/>
      <c r="BG138" s="12"/>
      <c r="BH138" s="12"/>
      <c r="BI138" s="12"/>
      <c r="BJ138" s="12"/>
      <c r="BK138" s="80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s="3" customFormat="1" ht="24.9" customHeight="1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12"/>
      <c r="BF139" s="12"/>
      <c r="BG139" s="12"/>
      <c r="BH139" s="12"/>
      <c r="BI139" s="12"/>
      <c r="BJ139" s="12"/>
      <c r="BK139" s="80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s="3" customFormat="1" ht="24.9" customHeight="1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12"/>
      <c r="BF140" s="12"/>
      <c r="BG140" s="12"/>
      <c r="BH140" s="12"/>
      <c r="BI140" s="12"/>
      <c r="BJ140" s="12"/>
      <c r="BK140" s="80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s="3" customFormat="1" ht="24.9" customHeight="1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12"/>
      <c r="BF141" s="12"/>
      <c r="BG141" s="12"/>
      <c r="BH141" s="12"/>
      <c r="BI141" s="12"/>
      <c r="BJ141" s="12"/>
      <c r="BK141" s="80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s="3" customFormat="1" ht="24.9" customHeight="1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12"/>
      <c r="BF142" s="12"/>
      <c r="BG142" s="12"/>
      <c r="BH142" s="12"/>
      <c r="BI142" s="12"/>
      <c r="BJ142" s="12"/>
      <c r="BK142" s="80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s="3" customFormat="1" ht="24.9" customHeight="1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12"/>
      <c r="BF143" s="12"/>
      <c r="BG143" s="12"/>
      <c r="BH143" s="12"/>
      <c r="BI143" s="12"/>
      <c r="BJ143" s="12"/>
      <c r="BK143" s="80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s="3" customFormat="1" ht="24.9" customHeight="1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12"/>
      <c r="BF144" s="12"/>
      <c r="BG144" s="12"/>
      <c r="BH144" s="12"/>
      <c r="BI144" s="12"/>
      <c r="BJ144" s="12"/>
      <c r="BK144" s="80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s="3" customFormat="1" ht="24.9" customHeight="1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12"/>
      <c r="BF145" s="12"/>
      <c r="BG145" s="12"/>
      <c r="BH145" s="12"/>
      <c r="BI145" s="12"/>
      <c r="BJ145" s="12"/>
      <c r="BK145" s="80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s="3" customFormat="1" ht="24.9" customHeight="1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12"/>
      <c r="BF146" s="12"/>
      <c r="BG146" s="12"/>
      <c r="BH146" s="12"/>
      <c r="BI146" s="12"/>
      <c r="BJ146" s="12"/>
      <c r="BK146" s="80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s="3" customFormat="1" ht="24.9" customHeight="1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12"/>
      <c r="BF147" s="12"/>
      <c r="BG147" s="12"/>
      <c r="BH147" s="12"/>
      <c r="BI147" s="12"/>
      <c r="BJ147" s="12"/>
      <c r="BK147" s="80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s="3" customFormat="1" ht="24.9" customHeight="1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12"/>
      <c r="BF148" s="12"/>
      <c r="BG148" s="12"/>
      <c r="BH148" s="12"/>
      <c r="BI148" s="12"/>
      <c r="BJ148" s="12"/>
      <c r="BK148" s="80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s="3" customFormat="1" ht="24.9" customHeight="1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12"/>
      <c r="BF149" s="12"/>
      <c r="BG149" s="12"/>
      <c r="BH149" s="12"/>
      <c r="BI149" s="12"/>
      <c r="BJ149" s="12"/>
      <c r="BK149" s="80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s="3" customFormat="1" ht="24.9" customHeight="1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12"/>
      <c r="BF150" s="12"/>
      <c r="BG150" s="12"/>
      <c r="BH150" s="12"/>
      <c r="BI150" s="12"/>
      <c r="BJ150" s="12"/>
      <c r="BK150" s="80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s="3" customFormat="1" ht="24.9" customHeight="1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12"/>
      <c r="BF151" s="12"/>
      <c r="BG151" s="12"/>
      <c r="BH151" s="12"/>
      <c r="BI151" s="12"/>
      <c r="BJ151" s="12"/>
      <c r="BK151" s="80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s="3" customFormat="1" ht="24.9" customHeight="1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12"/>
      <c r="BF152" s="12"/>
      <c r="BG152" s="12"/>
      <c r="BH152" s="12"/>
      <c r="BI152" s="12"/>
      <c r="BJ152" s="12"/>
      <c r="BK152" s="80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s="3" customFormat="1" ht="24.9" customHeight="1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12"/>
      <c r="BF153" s="12"/>
      <c r="BG153" s="12"/>
      <c r="BH153" s="12"/>
      <c r="BI153" s="12"/>
      <c r="BJ153" s="12"/>
      <c r="BK153" s="80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s="3" customFormat="1" ht="24.9" customHeight="1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12"/>
      <c r="BF154" s="12"/>
      <c r="BG154" s="12"/>
      <c r="BH154" s="12"/>
      <c r="BI154" s="12"/>
      <c r="BJ154" s="12"/>
      <c r="BK154" s="80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s="3" customFormat="1" ht="24.9" customHeigh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12"/>
      <c r="BF155" s="12"/>
      <c r="BG155" s="12"/>
      <c r="BH155" s="12"/>
      <c r="BI155" s="12"/>
      <c r="BJ155" s="12"/>
      <c r="BK155" s="80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s="3" customFormat="1" ht="24.9" customHeight="1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12"/>
      <c r="BF156" s="12"/>
      <c r="BG156" s="12"/>
      <c r="BH156" s="12"/>
      <c r="BI156" s="12"/>
      <c r="BJ156" s="12"/>
      <c r="BK156" s="80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s="3" customFormat="1" ht="24.9" customHeight="1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12"/>
      <c r="BF157" s="12"/>
      <c r="BG157" s="12"/>
      <c r="BH157" s="12"/>
      <c r="BI157" s="12"/>
      <c r="BJ157" s="12"/>
      <c r="BK157" s="80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s="3" customFormat="1" ht="24.9" customHeight="1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12"/>
      <c r="BF158" s="12"/>
      <c r="BG158" s="12"/>
      <c r="BH158" s="12"/>
      <c r="BI158" s="12"/>
      <c r="BJ158" s="12"/>
      <c r="BK158" s="80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s="3" customFormat="1" ht="24.9" customHeight="1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12"/>
      <c r="BF159" s="12"/>
      <c r="BG159" s="12"/>
      <c r="BH159" s="12"/>
      <c r="BI159" s="12"/>
      <c r="BJ159" s="12"/>
      <c r="BK159" s="80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s="3" customFormat="1" ht="24.9" customHeight="1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12"/>
      <c r="BF160" s="12"/>
      <c r="BG160" s="12"/>
      <c r="BH160" s="12"/>
      <c r="BI160" s="12"/>
      <c r="BJ160" s="12"/>
      <c r="BK160" s="80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s="3" customFormat="1" ht="24.9" customHeight="1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12"/>
      <c r="BF161" s="12"/>
      <c r="BG161" s="12"/>
      <c r="BH161" s="12"/>
      <c r="BI161" s="12"/>
      <c r="BJ161" s="12"/>
      <c r="BK161" s="80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s="3" customFormat="1" ht="24.9" customHeight="1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12"/>
      <c r="BF162" s="12"/>
      <c r="BG162" s="12"/>
      <c r="BH162" s="12"/>
      <c r="BI162" s="12"/>
      <c r="BJ162" s="12"/>
      <c r="BK162" s="80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s="3" customFormat="1" ht="24.9" customHeight="1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12"/>
      <c r="BF163" s="12"/>
      <c r="BG163" s="12"/>
      <c r="BH163" s="12"/>
      <c r="BI163" s="12"/>
      <c r="BJ163" s="12"/>
      <c r="BK163" s="80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s="3" customFormat="1" ht="24.9" customHeight="1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12"/>
      <c r="BF164" s="12"/>
      <c r="BG164" s="12"/>
      <c r="BH164" s="12"/>
      <c r="BI164" s="12"/>
      <c r="BJ164" s="12"/>
      <c r="BK164" s="80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s="3" customFormat="1" ht="24.9" customHeight="1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12"/>
      <c r="BF165" s="12"/>
      <c r="BG165" s="12"/>
      <c r="BH165" s="12"/>
      <c r="BI165" s="12"/>
      <c r="BJ165" s="12"/>
      <c r="BK165" s="80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s="3" customFormat="1" ht="24.9" customHeight="1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12"/>
      <c r="BF166" s="12"/>
      <c r="BG166" s="12"/>
      <c r="BH166" s="12"/>
      <c r="BI166" s="12"/>
      <c r="BJ166" s="12"/>
      <c r="BK166" s="80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s="3" customFormat="1" ht="24.9" customHeight="1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12"/>
      <c r="BF167" s="12"/>
      <c r="BG167" s="12"/>
      <c r="BH167" s="12"/>
      <c r="BI167" s="12"/>
      <c r="BJ167" s="12"/>
      <c r="BK167" s="80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s="3" customFormat="1" ht="24.9" customHeight="1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12"/>
      <c r="BF168" s="12"/>
      <c r="BG168" s="12"/>
      <c r="BH168" s="12"/>
      <c r="BI168" s="12"/>
      <c r="BJ168" s="12"/>
      <c r="BK168" s="80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s="3" customFormat="1" ht="24.9" customHeight="1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12"/>
      <c r="BF169" s="12"/>
      <c r="BG169" s="12"/>
      <c r="BH169" s="12"/>
      <c r="BI169" s="12"/>
      <c r="BJ169" s="12"/>
      <c r="BK169" s="80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s="3" customFormat="1" ht="24.9" customHeight="1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12"/>
      <c r="BF170" s="12"/>
      <c r="BG170" s="12"/>
      <c r="BH170" s="12"/>
      <c r="BI170" s="12"/>
      <c r="BJ170" s="12"/>
      <c r="BK170" s="80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s="3" customFormat="1" ht="24.9" customHeight="1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12"/>
      <c r="BF171" s="12"/>
      <c r="BG171" s="12"/>
      <c r="BH171" s="12"/>
      <c r="BI171" s="12"/>
      <c r="BJ171" s="12"/>
      <c r="BK171" s="80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s="3" customFormat="1" ht="24.9" customHeight="1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12"/>
      <c r="BF172" s="12"/>
      <c r="BG172" s="12"/>
      <c r="BH172" s="12"/>
      <c r="BI172" s="12"/>
      <c r="BJ172" s="12"/>
      <c r="BK172" s="80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s="3" customFormat="1" ht="24.9" customHeight="1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12"/>
      <c r="BF173" s="12"/>
      <c r="BG173" s="12"/>
      <c r="BH173" s="12"/>
      <c r="BI173" s="12"/>
      <c r="BJ173" s="12"/>
      <c r="BK173" s="80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s="3" customFormat="1" ht="24.9" customHeight="1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12"/>
      <c r="BF174" s="12"/>
      <c r="BG174" s="12"/>
      <c r="BH174" s="12"/>
      <c r="BI174" s="12"/>
      <c r="BJ174" s="12"/>
      <c r="BK174" s="80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s="3" customFormat="1" ht="24.9" customHeight="1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12"/>
      <c r="BF175" s="12"/>
      <c r="BG175" s="12"/>
      <c r="BH175" s="12"/>
      <c r="BI175" s="12"/>
      <c r="BJ175" s="12"/>
      <c r="BK175" s="80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s="3" customFormat="1" ht="24.9" customHeigh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12"/>
      <c r="BF176" s="12"/>
      <c r="BG176" s="12"/>
      <c r="BH176" s="12"/>
      <c r="BI176" s="12"/>
      <c r="BJ176" s="12"/>
      <c r="BK176" s="80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s="3" customFormat="1" ht="24.9" customHeigh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12"/>
      <c r="BF177" s="12"/>
      <c r="BG177" s="12"/>
      <c r="BH177" s="12"/>
      <c r="BI177" s="12"/>
      <c r="BJ177" s="12"/>
      <c r="BK177" s="80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s="3" customFormat="1" ht="24.9" customHeight="1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12"/>
      <c r="BF178" s="12"/>
      <c r="BG178" s="12"/>
      <c r="BH178" s="12"/>
      <c r="BI178" s="12"/>
      <c r="BJ178" s="12"/>
      <c r="BK178" s="80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s="3" customFormat="1" ht="24.9" customHeight="1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12"/>
      <c r="BF179" s="12"/>
      <c r="BG179" s="12"/>
      <c r="BH179" s="12"/>
      <c r="BI179" s="12"/>
      <c r="BJ179" s="12"/>
      <c r="BK179" s="80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s="3" customFormat="1" ht="24.9" customHeight="1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12"/>
      <c r="BF180" s="12"/>
      <c r="BG180" s="12"/>
      <c r="BH180" s="12"/>
      <c r="BI180" s="12"/>
      <c r="BJ180" s="12"/>
      <c r="BK180" s="80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s="3" customFormat="1" ht="24.9" customHeight="1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12"/>
      <c r="BF181" s="12"/>
      <c r="BG181" s="12"/>
      <c r="BH181" s="12"/>
      <c r="BI181" s="12"/>
      <c r="BJ181" s="12"/>
      <c r="BK181" s="80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s="3" customFormat="1" ht="24.9" customHeight="1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12"/>
      <c r="BF182" s="12"/>
      <c r="BG182" s="12"/>
      <c r="BH182" s="12"/>
      <c r="BI182" s="12"/>
      <c r="BJ182" s="12"/>
      <c r="BK182" s="80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s="3" customFormat="1" ht="24.9" customHeight="1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12"/>
      <c r="BF183" s="12"/>
      <c r="BG183" s="12"/>
      <c r="BH183" s="12"/>
      <c r="BI183" s="12"/>
      <c r="BJ183" s="12"/>
      <c r="BK183" s="80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s="3" customFormat="1" ht="24.9" customHeight="1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12"/>
      <c r="BF184" s="12"/>
      <c r="BG184" s="12"/>
      <c r="BH184" s="12"/>
      <c r="BI184" s="12"/>
      <c r="BJ184" s="12"/>
      <c r="BK184" s="80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s="3" customFormat="1" ht="24.9" customHeigh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12"/>
      <c r="BF185" s="12"/>
      <c r="BG185" s="12"/>
      <c r="BH185" s="12"/>
      <c r="BI185" s="12"/>
      <c r="BJ185" s="12"/>
      <c r="BK185" s="80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s="3" customFormat="1" ht="24.9" customHeight="1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12"/>
      <c r="BF186" s="12"/>
      <c r="BG186" s="12"/>
      <c r="BH186" s="12"/>
      <c r="BI186" s="12"/>
      <c r="BJ186" s="12"/>
      <c r="BK186" s="80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s="3" customFormat="1" ht="24.9" customHeight="1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12"/>
      <c r="BF187" s="12"/>
      <c r="BG187" s="12"/>
      <c r="BH187" s="12"/>
      <c r="BI187" s="12"/>
      <c r="BJ187" s="12"/>
      <c r="BK187" s="80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s="3" customFormat="1" ht="24.9" customHeight="1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12"/>
      <c r="BF188" s="12"/>
      <c r="BG188" s="12"/>
      <c r="BH188" s="12"/>
      <c r="BI188" s="12"/>
      <c r="BJ188" s="12"/>
      <c r="BK188" s="80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s="3" customFormat="1" ht="24.9" customHeight="1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12"/>
      <c r="BF189" s="12"/>
      <c r="BG189" s="12"/>
      <c r="BH189" s="12"/>
      <c r="BI189" s="12"/>
      <c r="BJ189" s="12"/>
      <c r="BK189" s="80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s="3" customFormat="1" ht="24.9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12"/>
      <c r="BF190" s="12"/>
      <c r="BG190" s="12"/>
      <c r="BH190" s="12"/>
      <c r="BI190" s="12"/>
      <c r="BJ190" s="12"/>
      <c r="BK190" s="80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s="3" customFormat="1" ht="24.9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12"/>
      <c r="BF191" s="12"/>
      <c r="BG191" s="12"/>
      <c r="BH191" s="12"/>
      <c r="BI191" s="12"/>
      <c r="BJ191" s="12"/>
      <c r="BK191" s="80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s="3" customFormat="1" ht="24.9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12"/>
      <c r="BF192" s="12"/>
      <c r="BG192" s="12"/>
      <c r="BH192" s="12"/>
      <c r="BI192" s="12"/>
      <c r="BJ192" s="12"/>
      <c r="BK192" s="80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s="3" customFormat="1" ht="24.9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12"/>
      <c r="BF193" s="12"/>
      <c r="BG193" s="12"/>
      <c r="BH193" s="12"/>
      <c r="BI193" s="12"/>
      <c r="BJ193" s="12"/>
      <c r="BK193" s="80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s="3" customFormat="1" ht="24.9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12"/>
      <c r="BF194" s="12"/>
      <c r="BG194" s="12"/>
      <c r="BH194" s="12"/>
      <c r="BI194" s="12"/>
      <c r="BJ194" s="12"/>
      <c r="BK194" s="80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s="3" customFormat="1" ht="24.9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12"/>
      <c r="BF195" s="12"/>
      <c r="BG195" s="12"/>
      <c r="BH195" s="12"/>
      <c r="BI195" s="12"/>
      <c r="BJ195" s="12"/>
      <c r="BK195" s="80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s="3" customFormat="1" ht="24.9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12"/>
      <c r="BF196" s="12"/>
      <c r="BG196" s="12"/>
      <c r="BH196" s="12"/>
      <c r="BI196" s="12"/>
      <c r="BJ196" s="12"/>
      <c r="BK196" s="80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s="3" customFormat="1" ht="24.9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12"/>
      <c r="BF197" s="12"/>
      <c r="BG197" s="12"/>
      <c r="BH197" s="12"/>
      <c r="BI197" s="12"/>
      <c r="BJ197" s="12"/>
      <c r="BK197" s="80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s="3" customFormat="1" ht="24.9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12"/>
      <c r="BF198" s="12"/>
      <c r="BG198" s="12"/>
      <c r="BH198" s="12"/>
      <c r="BI198" s="12"/>
      <c r="BJ198" s="12"/>
      <c r="BK198" s="80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s="3" customFormat="1" ht="24.9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12"/>
      <c r="BF199" s="12"/>
      <c r="BG199" s="12"/>
      <c r="BH199" s="12"/>
      <c r="BI199" s="12"/>
      <c r="BJ199" s="12"/>
      <c r="BK199" s="80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s="3" customFormat="1" ht="24.9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12"/>
      <c r="BF200" s="12"/>
      <c r="BG200" s="12"/>
      <c r="BH200" s="12"/>
      <c r="BI200" s="12"/>
      <c r="BJ200" s="12"/>
      <c r="BK200" s="80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s="3" customFormat="1" ht="24.9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12"/>
      <c r="BF201" s="12"/>
      <c r="BG201" s="12"/>
      <c r="BH201" s="12"/>
      <c r="BI201" s="12"/>
      <c r="BJ201" s="12"/>
      <c r="BK201" s="80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s="3" customFormat="1" ht="24.9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12"/>
      <c r="BF202" s="12"/>
      <c r="BG202" s="12"/>
      <c r="BH202" s="12"/>
      <c r="BI202" s="12"/>
      <c r="BJ202" s="12"/>
      <c r="BK202" s="80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s="3" customFormat="1" ht="24.9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12"/>
      <c r="BF203" s="12"/>
      <c r="BG203" s="12"/>
      <c r="BH203" s="12"/>
      <c r="BI203" s="12"/>
      <c r="BJ203" s="12"/>
      <c r="BK203" s="80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s="3" customFormat="1" ht="24.9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12"/>
      <c r="BF204" s="12"/>
      <c r="BG204" s="12"/>
      <c r="BH204" s="12"/>
      <c r="BI204" s="12"/>
      <c r="BJ204" s="12"/>
      <c r="BK204" s="80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s="3" customFormat="1" ht="24.9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12"/>
      <c r="BF205" s="12"/>
      <c r="BG205" s="12"/>
      <c r="BH205" s="12"/>
      <c r="BI205" s="12"/>
      <c r="BJ205" s="12"/>
      <c r="BK205" s="80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s="3" customFormat="1" ht="24.9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12"/>
      <c r="BF206" s="12"/>
      <c r="BG206" s="12"/>
      <c r="BH206" s="12"/>
      <c r="BI206" s="12"/>
      <c r="BJ206" s="12"/>
      <c r="BK206" s="80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s="3" customFormat="1" ht="24.9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12"/>
      <c r="BF207" s="12"/>
      <c r="BG207" s="12"/>
      <c r="BH207" s="12"/>
      <c r="BI207" s="12"/>
      <c r="BJ207" s="12"/>
      <c r="BK207" s="80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s="3" customFormat="1" ht="24.9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12"/>
      <c r="BF208" s="12"/>
      <c r="BG208" s="12"/>
      <c r="BH208" s="12"/>
      <c r="BI208" s="12"/>
      <c r="BJ208" s="12"/>
      <c r="BK208" s="80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s="3" customFormat="1" ht="24.9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12"/>
      <c r="BF209" s="12"/>
      <c r="BG209" s="12"/>
      <c r="BH209" s="12"/>
      <c r="BI209" s="12"/>
      <c r="BJ209" s="12"/>
      <c r="BK209" s="80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s="3" customFormat="1" ht="24.9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12"/>
      <c r="BF210" s="12"/>
      <c r="BG210" s="12"/>
      <c r="BH210" s="12"/>
      <c r="BI210" s="12"/>
      <c r="BJ210" s="12"/>
      <c r="BK210" s="80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s="3" customFormat="1" ht="24.9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12"/>
      <c r="BF211" s="12"/>
      <c r="BG211" s="12"/>
      <c r="BH211" s="12"/>
      <c r="BI211" s="12"/>
      <c r="BJ211" s="12"/>
      <c r="BK211" s="80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s="3" customFormat="1" ht="24.9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12"/>
      <c r="BF212" s="12"/>
      <c r="BG212" s="12"/>
      <c r="BH212" s="12"/>
      <c r="BI212" s="12"/>
      <c r="BJ212" s="12"/>
      <c r="BK212" s="80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s="3" customFormat="1" ht="24.9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12"/>
      <c r="BF213" s="12"/>
      <c r="BG213" s="12"/>
      <c r="BH213" s="12"/>
      <c r="BI213" s="12"/>
      <c r="BJ213" s="12"/>
      <c r="BK213" s="80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s="3" customFormat="1" ht="24.9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12"/>
      <c r="BF214" s="12"/>
      <c r="BG214" s="12"/>
      <c r="BH214" s="12"/>
      <c r="BI214" s="12"/>
      <c r="BJ214" s="12"/>
      <c r="BK214" s="80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s="3" customFormat="1" ht="24.9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12"/>
      <c r="BF215" s="12"/>
      <c r="BG215" s="12"/>
      <c r="BH215" s="12"/>
      <c r="BI215" s="12"/>
      <c r="BJ215" s="12"/>
      <c r="BK215" s="80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s="3" customFormat="1" ht="24.9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12"/>
      <c r="BF216" s="12"/>
      <c r="BG216" s="12"/>
      <c r="BH216" s="12"/>
      <c r="BI216" s="12"/>
      <c r="BJ216" s="12"/>
      <c r="BK216" s="80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s="3" customFormat="1" ht="24.9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12"/>
      <c r="BF217" s="12"/>
      <c r="BG217" s="12"/>
      <c r="BH217" s="12"/>
      <c r="BI217" s="12"/>
      <c r="BJ217" s="12"/>
      <c r="BK217" s="80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s="3" customFormat="1" ht="24.9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12"/>
      <c r="BF218" s="12"/>
      <c r="BG218" s="12"/>
      <c r="BH218" s="12"/>
      <c r="BI218" s="12"/>
      <c r="BJ218" s="12"/>
      <c r="BK218" s="80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s="3" customFormat="1" ht="24.9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12"/>
      <c r="BF219" s="12"/>
      <c r="BG219" s="12"/>
      <c r="BH219" s="12"/>
      <c r="BI219" s="12"/>
      <c r="BJ219" s="12"/>
      <c r="BK219" s="80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s="3" customFormat="1" ht="24.9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12"/>
      <c r="BF220" s="12"/>
      <c r="BG220" s="12"/>
      <c r="BH220" s="12"/>
      <c r="BI220" s="12"/>
      <c r="BJ220" s="12"/>
      <c r="BK220" s="80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s="3" customFormat="1" ht="24.9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12"/>
      <c r="BF221" s="12"/>
      <c r="BG221" s="12"/>
      <c r="BH221" s="12"/>
      <c r="BI221" s="12"/>
      <c r="BJ221" s="12"/>
      <c r="BK221" s="80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s="3" customFormat="1" ht="24.9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12"/>
      <c r="BF222" s="12"/>
      <c r="BG222" s="12"/>
      <c r="BH222" s="12"/>
      <c r="BI222" s="12"/>
      <c r="BJ222" s="12"/>
      <c r="BK222" s="80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s="3" customFormat="1" ht="24.9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12"/>
      <c r="BF223" s="12"/>
      <c r="BG223" s="12"/>
      <c r="BH223" s="12"/>
      <c r="BI223" s="12"/>
      <c r="BJ223" s="12"/>
      <c r="BK223" s="80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s="3" customFormat="1" ht="24.9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12"/>
      <c r="BF224" s="12"/>
      <c r="BG224" s="12"/>
      <c r="BH224" s="12"/>
      <c r="BI224" s="12"/>
      <c r="BJ224" s="12"/>
      <c r="BK224" s="80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s="3" customFormat="1" ht="24.9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12"/>
      <c r="BF225" s="12"/>
      <c r="BG225" s="12"/>
      <c r="BH225" s="12"/>
      <c r="BI225" s="12"/>
      <c r="BJ225" s="12"/>
      <c r="BK225" s="80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s="3" customFormat="1" ht="24.9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12"/>
      <c r="BF226" s="12"/>
      <c r="BG226" s="12"/>
      <c r="BH226" s="12"/>
      <c r="BI226" s="12"/>
      <c r="BJ226" s="12"/>
      <c r="BK226" s="80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s="3" customFormat="1" ht="24.9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12"/>
      <c r="BF227" s="12"/>
      <c r="BG227" s="12"/>
      <c r="BH227" s="12"/>
      <c r="BI227" s="12"/>
      <c r="BJ227" s="12"/>
      <c r="BK227" s="80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s="3" customFormat="1" ht="24.9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12"/>
      <c r="BF228" s="12"/>
      <c r="BG228" s="12"/>
      <c r="BH228" s="12"/>
      <c r="BI228" s="12"/>
      <c r="BJ228" s="12"/>
      <c r="BK228" s="80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s="3" customFormat="1" ht="24.9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12"/>
      <c r="BF229" s="12"/>
      <c r="BG229" s="12"/>
      <c r="BH229" s="12"/>
      <c r="BI229" s="12"/>
      <c r="BJ229" s="12"/>
      <c r="BK229" s="80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s="3" customFormat="1" ht="24.9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12"/>
      <c r="BF230" s="12"/>
      <c r="BG230" s="12"/>
      <c r="BH230" s="12"/>
      <c r="BI230" s="12"/>
      <c r="BJ230" s="12"/>
      <c r="BK230" s="80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s="3" customFormat="1" ht="24.9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12"/>
      <c r="BF231" s="12"/>
      <c r="BG231" s="12"/>
      <c r="BH231" s="12"/>
      <c r="BI231" s="12"/>
      <c r="BJ231" s="12"/>
      <c r="BK231" s="80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s="3" customFormat="1" ht="24.9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12"/>
      <c r="BF232" s="12"/>
      <c r="BG232" s="12"/>
      <c r="BH232" s="12"/>
      <c r="BI232" s="12"/>
      <c r="BJ232" s="12"/>
      <c r="BK232" s="80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s="3" customFormat="1" ht="24.9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12"/>
      <c r="BF233" s="12"/>
      <c r="BG233" s="12"/>
      <c r="BH233" s="12"/>
      <c r="BI233" s="12"/>
      <c r="BJ233" s="12"/>
      <c r="BK233" s="80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s="3" customFormat="1" ht="24.9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12"/>
      <c r="BF234" s="12"/>
      <c r="BG234" s="12"/>
      <c r="BH234" s="12"/>
      <c r="BI234" s="12"/>
      <c r="BJ234" s="12"/>
      <c r="BK234" s="80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s="3" customFormat="1" ht="24.9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12"/>
      <c r="BF235" s="12"/>
      <c r="BG235" s="12"/>
      <c r="BH235" s="12"/>
      <c r="BI235" s="12"/>
      <c r="BJ235" s="12"/>
      <c r="BK235" s="80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s="3" customFormat="1" ht="24.9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12"/>
      <c r="BF236" s="12"/>
      <c r="BG236" s="12"/>
      <c r="BH236" s="12"/>
      <c r="BI236" s="12"/>
      <c r="BJ236" s="12"/>
      <c r="BK236" s="80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s="3" customFormat="1" ht="24.9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12"/>
      <c r="BF237" s="12"/>
      <c r="BG237" s="12"/>
      <c r="BH237" s="12"/>
      <c r="BI237" s="12"/>
      <c r="BJ237" s="12"/>
      <c r="BK237" s="80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s="3" customFormat="1" ht="24.9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12"/>
      <c r="BF238" s="12"/>
      <c r="BG238" s="12"/>
      <c r="BH238" s="12"/>
      <c r="BI238" s="12"/>
      <c r="BJ238" s="12"/>
      <c r="BK238" s="80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s="3" customFormat="1" ht="24.9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12"/>
      <c r="BF239" s="12"/>
      <c r="BG239" s="12"/>
      <c r="BH239" s="12"/>
      <c r="BI239" s="12"/>
      <c r="BJ239" s="12"/>
      <c r="BK239" s="80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s="3" customFormat="1" ht="24.9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12"/>
      <c r="BF240" s="12"/>
      <c r="BG240" s="12"/>
      <c r="BH240" s="12"/>
      <c r="BI240" s="12"/>
      <c r="BJ240" s="12"/>
      <c r="BK240" s="80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s="3" customFormat="1" ht="24.9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12"/>
      <c r="BF241" s="12"/>
      <c r="BG241" s="12"/>
      <c r="BH241" s="12"/>
      <c r="BI241" s="12"/>
      <c r="BJ241" s="12"/>
      <c r="BK241" s="80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s="3" customFormat="1" ht="24.9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12"/>
      <c r="BF242" s="12"/>
      <c r="BG242" s="12"/>
      <c r="BH242" s="12"/>
      <c r="BI242" s="12"/>
      <c r="BJ242" s="12"/>
      <c r="BK242" s="80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s="3" customFormat="1" ht="24.9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12"/>
      <c r="BF243" s="12"/>
      <c r="BG243" s="12"/>
      <c r="BH243" s="12"/>
      <c r="BI243" s="12"/>
      <c r="BJ243" s="12"/>
      <c r="BK243" s="80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s="3" customFormat="1" ht="24.9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12"/>
      <c r="BF244" s="12"/>
      <c r="BG244" s="12"/>
      <c r="BH244" s="12"/>
      <c r="BI244" s="12"/>
      <c r="BJ244" s="12"/>
      <c r="BK244" s="80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s="3" customFormat="1" ht="24.9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12"/>
      <c r="BF245" s="12"/>
      <c r="BG245" s="12"/>
      <c r="BH245" s="12"/>
      <c r="BI245" s="12"/>
      <c r="BJ245" s="12"/>
      <c r="BK245" s="80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s="3" customFormat="1" ht="24.9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12"/>
      <c r="BF246" s="12"/>
      <c r="BG246" s="12"/>
      <c r="BH246" s="12"/>
      <c r="BI246" s="12"/>
      <c r="BJ246" s="12"/>
      <c r="BK246" s="80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s="3" customFormat="1" ht="24.9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12"/>
      <c r="BF247" s="12"/>
      <c r="BG247" s="12"/>
      <c r="BH247" s="12"/>
      <c r="BI247" s="12"/>
      <c r="BJ247" s="12"/>
      <c r="BK247" s="80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s="3" customFormat="1" ht="24.9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12"/>
      <c r="BF248" s="12"/>
      <c r="BG248" s="12"/>
      <c r="BH248" s="12"/>
      <c r="BI248" s="12"/>
      <c r="BJ248" s="12"/>
      <c r="BK248" s="80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s="3" customFormat="1" ht="24.9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12"/>
      <c r="BF249" s="12"/>
      <c r="BG249" s="12"/>
      <c r="BH249" s="12"/>
      <c r="BI249" s="12"/>
      <c r="BJ249" s="12"/>
      <c r="BK249" s="80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s="3" customFormat="1" ht="24.9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12"/>
      <c r="BF250" s="12"/>
      <c r="BG250" s="12"/>
      <c r="BH250" s="12"/>
      <c r="BI250" s="12"/>
      <c r="BJ250" s="12"/>
      <c r="BK250" s="80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s="3" customFormat="1" ht="24.9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12"/>
      <c r="BF251" s="12"/>
      <c r="BG251" s="12"/>
      <c r="BH251" s="12"/>
      <c r="BI251" s="12"/>
      <c r="BJ251" s="12"/>
      <c r="BK251" s="80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s="3" customFormat="1" ht="24.9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12"/>
      <c r="BF252" s="12"/>
      <c r="BG252" s="12"/>
      <c r="BH252" s="12"/>
      <c r="BI252" s="12"/>
      <c r="BJ252" s="12"/>
      <c r="BK252" s="80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s="3" customFormat="1" ht="24.9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12"/>
      <c r="BF253" s="12"/>
      <c r="BG253" s="12"/>
      <c r="BH253" s="12"/>
      <c r="BI253" s="12"/>
      <c r="BJ253" s="12"/>
      <c r="BK253" s="80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s="3" customFormat="1" ht="24.9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12"/>
      <c r="BF254" s="12"/>
      <c r="BG254" s="12"/>
      <c r="BH254" s="12"/>
      <c r="BI254" s="12"/>
      <c r="BJ254" s="12"/>
      <c r="BK254" s="80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s="3" customFormat="1" ht="24.9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12"/>
      <c r="BF255" s="12"/>
      <c r="BG255" s="12"/>
      <c r="BH255" s="12"/>
      <c r="BI255" s="12"/>
      <c r="BJ255" s="12"/>
      <c r="BK255" s="80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3" customFormat="1" ht="24.9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12"/>
      <c r="BF256" s="12"/>
      <c r="BG256" s="12"/>
      <c r="BH256" s="12"/>
      <c r="BI256" s="12"/>
      <c r="BJ256" s="12"/>
      <c r="BK256" s="80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3" customFormat="1" ht="24.9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12"/>
      <c r="BF257" s="12"/>
      <c r="BG257" s="12"/>
      <c r="BH257" s="12"/>
      <c r="BI257" s="12"/>
      <c r="BJ257" s="12"/>
      <c r="BK257" s="80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3" customFormat="1" ht="24.9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12"/>
      <c r="BF258" s="12"/>
      <c r="BG258" s="12"/>
      <c r="BH258" s="12"/>
      <c r="BI258" s="12"/>
      <c r="BJ258" s="12"/>
      <c r="BK258" s="80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3" customFormat="1" ht="24.9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12"/>
      <c r="BF259" s="12"/>
      <c r="BG259" s="12"/>
      <c r="BH259" s="12"/>
      <c r="BI259" s="12"/>
      <c r="BJ259" s="12"/>
      <c r="BK259" s="80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3" customFormat="1" ht="24.9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12"/>
      <c r="BF260" s="12"/>
      <c r="BG260" s="12"/>
      <c r="BH260" s="12"/>
      <c r="BI260" s="12"/>
      <c r="BJ260" s="12"/>
      <c r="BK260" s="80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3" customFormat="1" ht="24.9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12"/>
      <c r="BF261" s="12"/>
      <c r="BG261" s="12"/>
      <c r="BH261" s="12"/>
      <c r="BI261" s="12"/>
      <c r="BJ261" s="12"/>
      <c r="BK261" s="80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3" customFormat="1" ht="24.9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12"/>
      <c r="BF262" s="12"/>
      <c r="BG262" s="12"/>
      <c r="BH262" s="12"/>
      <c r="BI262" s="12"/>
      <c r="BJ262" s="12"/>
      <c r="BK262" s="80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3" customFormat="1" ht="24.9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12"/>
      <c r="BF263" s="12"/>
      <c r="BG263" s="12"/>
      <c r="BH263" s="12"/>
      <c r="BI263" s="12"/>
      <c r="BJ263" s="12"/>
      <c r="BK263" s="80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3" customFormat="1" ht="24.9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12"/>
      <c r="BF264" s="12"/>
      <c r="BG264" s="12"/>
      <c r="BH264" s="12"/>
      <c r="BI264" s="12"/>
      <c r="BJ264" s="12"/>
      <c r="BK264" s="80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s="3" customFormat="1" ht="24.9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12"/>
      <c r="BF265" s="12"/>
      <c r="BG265" s="12"/>
      <c r="BH265" s="12"/>
      <c r="BI265" s="12"/>
      <c r="BJ265" s="12"/>
      <c r="BK265" s="80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s="3" customFormat="1" ht="24.9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12"/>
      <c r="BF266" s="12"/>
      <c r="BG266" s="12"/>
      <c r="BH266" s="12"/>
      <c r="BI266" s="12"/>
      <c r="BJ266" s="12"/>
      <c r="BK266" s="80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s="3" customFormat="1" ht="24.9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12"/>
      <c r="BF267" s="12"/>
      <c r="BG267" s="12"/>
      <c r="BH267" s="12"/>
      <c r="BI267" s="12"/>
      <c r="BJ267" s="12"/>
      <c r="BK267" s="80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s="3" customFormat="1" ht="24.9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12"/>
      <c r="BF268" s="12"/>
      <c r="BG268" s="12"/>
      <c r="BH268" s="12"/>
      <c r="BI268" s="12"/>
      <c r="BJ268" s="12"/>
      <c r="BK268" s="80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s="3" customFormat="1" ht="24.9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12"/>
      <c r="BF269" s="12"/>
      <c r="BG269" s="12"/>
      <c r="BH269" s="12"/>
      <c r="BI269" s="12"/>
      <c r="BJ269" s="12"/>
      <c r="BK269" s="80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s="3" customFormat="1" ht="24.9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12"/>
      <c r="BF270" s="12"/>
      <c r="BG270" s="12"/>
      <c r="BH270" s="12"/>
      <c r="BI270" s="12"/>
      <c r="BJ270" s="12"/>
      <c r="BK270" s="80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s="3" customFormat="1" ht="24.9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12"/>
      <c r="BF271" s="12"/>
      <c r="BG271" s="12"/>
      <c r="BH271" s="12"/>
      <c r="BI271" s="12"/>
      <c r="BJ271" s="12"/>
      <c r="BK271" s="80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s="3" customFormat="1" ht="24.9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12"/>
      <c r="BF272" s="12"/>
      <c r="BG272" s="12"/>
      <c r="BH272" s="12"/>
      <c r="BI272" s="12"/>
      <c r="BJ272" s="12"/>
      <c r="BK272" s="80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s="3" customFormat="1" ht="24.9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12"/>
      <c r="BF273" s="12"/>
      <c r="BG273" s="12"/>
      <c r="BH273" s="12"/>
      <c r="BI273" s="12"/>
      <c r="BJ273" s="12"/>
      <c r="BK273" s="80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s="3" customFormat="1" ht="24.9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12"/>
      <c r="BF274" s="12"/>
      <c r="BG274" s="12"/>
      <c r="BH274" s="12"/>
      <c r="BI274" s="12"/>
      <c r="BJ274" s="12"/>
      <c r="BK274" s="80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s="3" customFormat="1" ht="24.9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12"/>
      <c r="BF275" s="12"/>
      <c r="BG275" s="12"/>
      <c r="BH275" s="12"/>
      <c r="BI275" s="12"/>
      <c r="BJ275" s="12"/>
      <c r="BK275" s="80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s="3" customFormat="1" ht="24.9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12"/>
      <c r="BF276" s="12"/>
      <c r="BG276" s="12"/>
      <c r="BH276" s="12"/>
      <c r="BI276" s="12"/>
      <c r="BJ276" s="12"/>
      <c r="BK276" s="80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s="3" customFormat="1" ht="24.9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12"/>
      <c r="BF277" s="12"/>
      <c r="BG277" s="12"/>
      <c r="BH277" s="12"/>
      <c r="BI277" s="12"/>
      <c r="BJ277" s="12"/>
      <c r="BK277" s="80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s="3" customFormat="1" ht="24.9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12"/>
      <c r="BF278" s="12"/>
      <c r="BG278" s="12"/>
      <c r="BH278" s="12"/>
      <c r="BI278" s="12"/>
      <c r="BJ278" s="12"/>
      <c r="BK278" s="80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s="3" customFormat="1" ht="24.9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12"/>
      <c r="BF279" s="12"/>
      <c r="BG279" s="12"/>
      <c r="BH279" s="12"/>
      <c r="BI279" s="12"/>
      <c r="BJ279" s="12"/>
      <c r="BK279" s="80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s="3" customFormat="1" ht="24.9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12"/>
      <c r="BF280" s="12"/>
      <c r="BG280" s="12"/>
      <c r="BH280" s="12"/>
      <c r="BI280" s="12"/>
      <c r="BJ280" s="12"/>
      <c r="BK280" s="80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s="3" customFormat="1" ht="24.9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12"/>
      <c r="BF281" s="12"/>
      <c r="BG281" s="12"/>
      <c r="BH281" s="12"/>
      <c r="BI281" s="12"/>
      <c r="BJ281" s="12"/>
      <c r="BK281" s="80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s="3" customFormat="1" ht="24.9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12"/>
      <c r="BF282" s="12"/>
      <c r="BG282" s="12"/>
      <c r="BH282" s="12"/>
      <c r="BI282" s="12"/>
      <c r="BJ282" s="12"/>
      <c r="BK282" s="80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s="3" customFormat="1" ht="24.9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12"/>
      <c r="BF283" s="12"/>
      <c r="BG283" s="12"/>
      <c r="BH283" s="12"/>
      <c r="BI283" s="12"/>
      <c r="BJ283" s="12"/>
      <c r="BK283" s="80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s="3" customFormat="1" ht="24.9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12"/>
      <c r="BF284" s="12"/>
      <c r="BG284" s="12"/>
      <c r="BH284" s="12"/>
      <c r="BI284" s="12"/>
      <c r="BJ284" s="12"/>
      <c r="BK284" s="80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s="3" customFormat="1" ht="24.9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12"/>
      <c r="BF285" s="12"/>
      <c r="BG285" s="12"/>
      <c r="BH285" s="12"/>
      <c r="BI285" s="12"/>
      <c r="BJ285" s="12"/>
      <c r="BK285" s="80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s="3" customFormat="1" ht="24.9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12"/>
      <c r="BF286" s="12"/>
      <c r="BG286" s="12"/>
      <c r="BH286" s="12"/>
      <c r="BI286" s="12"/>
      <c r="BJ286" s="12"/>
      <c r="BK286" s="80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s="3" customFormat="1" ht="24.9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12"/>
      <c r="BF287" s="12"/>
      <c r="BG287" s="12"/>
      <c r="BH287" s="12"/>
      <c r="BI287" s="12"/>
      <c r="BJ287" s="12"/>
      <c r="BK287" s="80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s="3" customFormat="1" ht="24.9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12"/>
      <c r="BF288" s="12"/>
      <c r="BG288" s="12"/>
      <c r="BH288" s="12"/>
      <c r="BI288" s="12"/>
      <c r="BJ288" s="12"/>
      <c r="BK288" s="80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s="3" customFormat="1" ht="24.9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12"/>
      <c r="BF289" s="12"/>
      <c r="BG289" s="12"/>
      <c r="BH289" s="12"/>
      <c r="BI289" s="12"/>
      <c r="BJ289" s="12"/>
      <c r="BK289" s="80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s="3" customFormat="1" ht="24.9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12"/>
      <c r="BF290" s="12"/>
      <c r="BG290" s="12"/>
      <c r="BH290" s="12"/>
      <c r="BI290" s="12"/>
      <c r="BJ290" s="12"/>
      <c r="BK290" s="80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s="3" customFormat="1" ht="24.9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12"/>
      <c r="BF291" s="12"/>
      <c r="BG291" s="12"/>
      <c r="BH291" s="12"/>
      <c r="BI291" s="12"/>
      <c r="BJ291" s="12"/>
      <c r="BK291" s="80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s="3" customFormat="1" ht="24.9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12"/>
      <c r="BF292" s="12"/>
      <c r="BG292" s="12"/>
      <c r="BH292" s="12"/>
      <c r="BI292" s="12"/>
      <c r="BJ292" s="12"/>
      <c r="BK292" s="80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s="3" customFormat="1" ht="24.9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12"/>
      <c r="BF293" s="12"/>
      <c r="BG293" s="12"/>
      <c r="BH293" s="12"/>
      <c r="BI293" s="12"/>
      <c r="BJ293" s="12"/>
      <c r="BK293" s="80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s="3" customFormat="1" ht="24.9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12"/>
      <c r="BF294" s="12"/>
      <c r="BG294" s="12"/>
      <c r="BH294" s="12"/>
      <c r="BI294" s="12"/>
      <c r="BJ294" s="12"/>
      <c r="BK294" s="80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s="3" customFormat="1" ht="24.9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12"/>
      <c r="BF295" s="12"/>
      <c r="BG295" s="12"/>
      <c r="BH295" s="12"/>
      <c r="BI295" s="12"/>
      <c r="BJ295" s="12"/>
      <c r="BK295" s="80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s="3" customFormat="1" ht="24.9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12"/>
      <c r="BF296" s="12"/>
      <c r="BG296" s="12"/>
      <c r="BH296" s="12"/>
      <c r="BI296" s="12"/>
      <c r="BJ296" s="12"/>
      <c r="BK296" s="80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s="3" customFormat="1" ht="24.9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12"/>
      <c r="BF297" s="12"/>
      <c r="BG297" s="12"/>
      <c r="BH297" s="12"/>
      <c r="BI297" s="12"/>
      <c r="BJ297" s="12"/>
      <c r="BK297" s="80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s="3" customFormat="1" ht="24.9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12"/>
      <c r="BF298" s="12"/>
      <c r="BG298" s="12"/>
      <c r="BH298" s="12"/>
      <c r="BI298" s="12"/>
      <c r="BJ298" s="12"/>
      <c r="BK298" s="80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s="3" customFormat="1" ht="24.9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12"/>
      <c r="BF299" s="12"/>
      <c r="BG299" s="12"/>
      <c r="BH299" s="12"/>
      <c r="BI299" s="12"/>
      <c r="BJ299" s="12"/>
      <c r="BK299" s="80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s="3" customFormat="1" ht="24.9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12"/>
      <c r="BF300" s="12"/>
      <c r="BG300" s="12"/>
      <c r="BH300" s="12"/>
      <c r="BI300" s="12"/>
      <c r="BJ300" s="12"/>
      <c r="BK300" s="80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s="3" customFormat="1" ht="24.9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12"/>
      <c r="BF301" s="12"/>
      <c r="BG301" s="12"/>
      <c r="BH301" s="12"/>
      <c r="BI301" s="12"/>
      <c r="BJ301" s="12"/>
      <c r="BK301" s="80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s="3" customFormat="1" ht="24.9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12"/>
      <c r="BF302" s="12"/>
      <c r="BG302" s="12"/>
      <c r="BH302" s="12"/>
      <c r="BI302" s="12"/>
      <c r="BJ302" s="12"/>
      <c r="BK302" s="80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s="3" customFormat="1" ht="24.9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12"/>
      <c r="BF303" s="12"/>
      <c r="BG303" s="12"/>
      <c r="BH303" s="12"/>
      <c r="BI303" s="12"/>
      <c r="BJ303" s="12"/>
      <c r="BK303" s="80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s="3" customFormat="1" ht="24.9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12"/>
      <c r="BF304" s="12"/>
      <c r="BG304" s="12"/>
      <c r="BH304" s="12"/>
      <c r="BI304" s="12"/>
      <c r="BJ304" s="12"/>
      <c r="BK304" s="80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s="3" customFormat="1" ht="24.9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12"/>
      <c r="BF305" s="12"/>
      <c r="BG305" s="12"/>
      <c r="BH305" s="12"/>
      <c r="BI305" s="12"/>
      <c r="BJ305" s="12"/>
      <c r="BK305" s="80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s="3" customFormat="1" ht="24.9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12"/>
      <c r="BF306" s="12"/>
      <c r="BG306" s="12"/>
      <c r="BH306" s="12"/>
      <c r="BI306" s="12"/>
      <c r="BJ306" s="12"/>
      <c r="BK306" s="80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s="3" customFormat="1" ht="24.9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12"/>
      <c r="BF307" s="12"/>
      <c r="BG307" s="12"/>
      <c r="BH307" s="12"/>
      <c r="BI307" s="12"/>
      <c r="BJ307" s="12"/>
      <c r="BK307" s="80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s="3" customFormat="1" ht="24.9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12"/>
      <c r="BF308" s="12"/>
      <c r="BG308" s="12"/>
      <c r="BH308" s="12"/>
      <c r="BI308" s="12"/>
      <c r="BJ308" s="12"/>
      <c r="BK308" s="80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s="3" customFormat="1" ht="24.9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12"/>
      <c r="BF309" s="12"/>
      <c r="BG309" s="12"/>
      <c r="BH309" s="12"/>
      <c r="BI309" s="12"/>
      <c r="BJ309" s="12"/>
      <c r="BK309" s="80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s="3" customFormat="1" ht="24.9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12"/>
      <c r="BF310" s="12"/>
      <c r="BG310" s="12"/>
      <c r="BH310" s="12"/>
      <c r="BI310" s="12"/>
      <c r="BJ310" s="12"/>
      <c r="BK310" s="80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s="3" customFormat="1" ht="24.9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12"/>
      <c r="BF311" s="12"/>
      <c r="BG311" s="12"/>
      <c r="BH311" s="12"/>
      <c r="BI311" s="12"/>
      <c r="BJ311" s="12"/>
      <c r="BK311" s="80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s="3" customFormat="1" ht="24.9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12"/>
      <c r="BF312" s="12"/>
      <c r="BG312" s="12"/>
      <c r="BH312" s="12"/>
      <c r="BI312" s="12"/>
      <c r="BJ312" s="12"/>
      <c r="BK312" s="80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s="3" customFormat="1" ht="24.9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12"/>
      <c r="BF313" s="12"/>
      <c r="BG313" s="12"/>
      <c r="BH313" s="12"/>
      <c r="BI313" s="12"/>
      <c r="BJ313" s="12"/>
      <c r="BK313" s="80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s="3" customFormat="1" ht="24.9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12"/>
      <c r="BF314" s="12"/>
      <c r="BG314" s="12"/>
      <c r="BH314" s="12"/>
      <c r="BI314" s="12"/>
      <c r="BJ314" s="12"/>
      <c r="BK314" s="80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s="3" customFormat="1" ht="24.9" customHeight="1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12"/>
      <c r="BF315" s="12"/>
      <c r="BG315" s="12"/>
      <c r="BH315" s="12"/>
      <c r="BI315" s="12"/>
      <c r="BJ315" s="12"/>
      <c r="BK315" s="80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s="3" customFormat="1" ht="24.9" customHeight="1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12"/>
      <c r="BF316" s="12"/>
      <c r="BG316" s="12"/>
      <c r="BH316" s="12"/>
      <c r="BI316" s="12"/>
      <c r="BJ316" s="12"/>
      <c r="BK316" s="80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s="3" customFormat="1" ht="24.9" customHeight="1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12"/>
      <c r="BF317" s="12"/>
      <c r="BG317" s="12"/>
      <c r="BH317" s="12"/>
      <c r="BI317" s="12"/>
      <c r="BJ317" s="12"/>
      <c r="BK317" s="80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s="3" customFormat="1" ht="24.9" customHeight="1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12"/>
      <c r="BF318" s="12"/>
      <c r="BG318" s="12"/>
      <c r="BH318" s="12"/>
      <c r="BI318" s="12"/>
      <c r="BJ318" s="12"/>
      <c r="BK318" s="80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s="3" customFormat="1" ht="24.9" customHeight="1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12"/>
      <c r="BF319" s="12"/>
      <c r="BG319" s="12"/>
      <c r="BH319" s="12"/>
      <c r="BI319" s="12"/>
      <c r="BJ319" s="12"/>
      <c r="BK319" s="80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s="3" customFormat="1" ht="24.9" customHeight="1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12"/>
      <c r="BF320" s="12"/>
      <c r="BG320" s="12"/>
      <c r="BH320" s="12"/>
      <c r="BI320" s="12"/>
      <c r="BJ320" s="12"/>
      <c r="BK320" s="80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s="3" customFormat="1" ht="24.9" customHeight="1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12"/>
      <c r="BF321" s="12"/>
      <c r="BG321" s="12"/>
      <c r="BH321" s="12"/>
      <c r="BI321" s="12"/>
      <c r="BJ321" s="12"/>
      <c r="BK321" s="80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s="3" customFormat="1" ht="24.9" customHeight="1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12"/>
      <c r="BF322" s="12"/>
      <c r="BG322" s="12"/>
      <c r="BH322" s="12"/>
      <c r="BI322" s="12"/>
      <c r="BJ322" s="12"/>
      <c r="BK322" s="80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s="3" customFormat="1" ht="24.9" customHeight="1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12"/>
      <c r="BF323" s="12"/>
      <c r="BG323" s="12"/>
      <c r="BH323" s="12"/>
      <c r="BI323" s="12"/>
      <c r="BJ323" s="12"/>
      <c r="BK323" s="80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s="3" customFormat="1" ht="24.9" customHeight="1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12"/>
      <c r="BF324" s="12"/>
      <c r="BG324" s="12"/>
      <c r="BH324" s="12"/>
      <c r="BI324" s="12"/>
      <c r="BJ324" s="12"/>
      <c r="BK324" s="80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s="3" customFormat="1" ht="24.9" customHeight="1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12"/>
      <c r="BF325" s="12"/>
      <c r="BG325" s="12"/>
      <c r="BH325" s="12"/>
      <c r="BI325" s="12"/>
      <c r="BJ325" s="12"/>
      <c r="BK325" s="80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s="3" customFormat="1" ht="24.9" customHeight="1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12"/>
      <c r="BF326" s="12"/>
      <c r="BG326" s="12"/>
      <c r="BH326" s="12"/>
      <c r="BI326" s="12"/>
      <c r="BJ326" s="12"/>
      <c r="BK326" s="80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s="3" customFormat="1" ht="24.9" customHeight="1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12"/>
      <c r="BF327" s="12"/>
      <c r="BG327" s="12"/>
      <c r="BH327" s="12"/>
      <c r="BI327" s="12"/>
      <c r="BJ327" s="12"/>
      <c r="BK327" s="80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s="3" customFormat="1" ht="24.9" customHeight="1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12"/>
      <c r="BF328" s="12"/>
      <c r="BG328" s="12"/>
      <c r="BH328" s="12"/>
      <c r="BI328" s="12"/>
      <c r="BJ328" s="12"/>
      <c r="BK328" s="80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s="3" customFormat="1" ht="24.9" customHeight="1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12"/>
      <c r="BF329" s="12"/>
      <c r="BG329" s="12"/>
      <c r="BH329" s="12"/>
      <c r="BI329" s="12"/>
      <c r="BJ329" s="12"/>
      <c r="BK329" s="80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s="3" customFormat="1" ht="24.9" customHeight="1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12"/>
      <c r="BF330" s="12"/>
      <c r="BG330" s="12"/>
      <c r="BH330" s="12"/>
      <c r="BI330" s="12"/>
      <c r="BJ330" s="12"/>
      <c r="BK330" s="80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s="3" customFormat="1" ht="24.9" customHeight="1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12"/>
      <c r="BF331" s="12"/>
      <c r="BG331" s="12"/>
      <c r="BH331" s="12"/>
      <c r="BI331" s="12"/>
      <c r="BJ331" s="12"/>
      <c r="BK331" s="80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s="3" customFormat="1" ht="24.9" customHeight="1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12"/>
      <c r="BF332" s="12"/>
      <c r="BG332" s="12"/>
      <c r="BH332" s="12"/>
      <c r="BI332" s="12"/>
      <c r="BJ332" s="12"/>
      <c r="BK332" s="80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s="3" customFormat="1" ht="24.9" customHeight="1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12"/>
      <c r="BF333" s="12"/>
      <c r="BG333" s="12"/>
      <c r="BH333" s="12"/>
      <c r="BI333" s="12"/>
      <c r="BJ333" s="12"/>
      <c r="BK333" s="80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s="3" customFormat="1" ht="24.9" customHeight="1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12"/>
      <c r="BF334" s="12"/>
      <c r="BG334" s="12"/>
      <c r="BH334" s="12"/>
      <c r="BI334" s="12"/>
      <c r="BJ334" s="12"/>
      <c r="BK334" s="80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s="3" customFormat="1" ht="24.9" customHeigh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12"/>
      <c r="BF335" s="12"/>
      <c r="BG335" s="12"/>
      <c r="BH335" s="12"/>
      <c r="BI335" s="12"/>
      <c r="BJ335" s="12"/>
      <c r="BK335" s="80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s="3" customFormat="1" ht="24.9" customHeight="1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12"/>
      <c r="BF336" s="12"/>
      <c r="BG336" s="12"/>
      <c r="BH336" s="12"/>
      <c r="BI336" s="12"/>
      <c r="BJ336" s="12"/>
      <c r="BK336" s="80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s="3" customFormat="1" ht="24.9" customHeight="1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12"/>
      <c r="BF337" s="12"/>
      <c r="BG337" s="12"/>
      <c r="BH337" s="12"/>
      <c r="BI337" s="12"/>
      <c r="BJ337" s="12"/>
      <c r="BK337" s="80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s="3" customFormat="1" ht="24.9" customHeight="1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12"/>
      <c r="BF338" s="12"/>
      <c r="BG338" s="12"/>
      <c r="BH338" s="12"/>
      <c r="BI338" s="12"/>
      <c r="BJ338" s="12"/>
      <c r="BK338" s="80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s="3" customFormat="1" ht="24.9" customHeight="1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12"/>
      <c r="BF339" s="12"/>
      <c r="BG339" s="12"/>
      <c r="BH339" s="12"/>
      <c r="BI339" s="12"/>
      <c r="BJ339" s="12"/>
      <c r="BK339" s="80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s="3" customFormat="1" ht="24.9" customHeight="1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12"/>
      <c r="BF340" s="12"/>
      <c r="BG340" s="12"/>
      <c r="BH340" s="12"/>
      <c r="BI340" s="12"/>
      <c r="BJ340" s="12"/>
      <c r="BK340" s="80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s="3" customFormat="1" ht="24.9" customHeight="1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12"/>
      <c r="BF341" s="12"/>
      <c r="BG341" s="12"/>
      <c r="BH341" s="12"/>
      <c r="BI341" s="12"/>
      <c r="BJ341" s="12"/>
      <c r="BK341" s="80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s="3" customFormat="1" ht="24.9" customHeight="1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12"/>
      <c r="BF342" s="12"/>
      <c r="BG342" s="12"/>
      <c r="BH342" s="12"/>
      <c r="BI342" s="12"/>
      <c r="BJ342" s="12"/>
      <c r="BK342" s="80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s="3" customFormat="1" ht="24.9" customHeight="1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12"/>
      <c r="BF343" s="12"/>
      <c r="BG343" s="12"/>
      <c r="BH343" s="12"/>
      <c r="BI343" s="12"/>
      <c r="BJ343" s="12"/>
      <c r="BK343" s="80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s="3" customFormat="1" ht="24.9" customHeight="1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12"/>
      <c r="BF344" s="12"/>
      <c r="BG344" s="12"/>
      <c r="BH344" s="12"/>
      <c r="BI344" s="12"/>
      <c r="BJ344" s="12"/>
      <c r="BK344" s="80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s="3" customFormat="1" ht="24.9" customHeight="1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12"/>
      <c r="BF345" s="12"/>
      <c r="BG345" s="12"/>
      <c r="BH345" s="12"/>
      <c r="BI345" s="12"/>
      <c r="BJ345" s="12"/>
      <c r="BK345" s="80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s="3" customFormat="1" ht="24.9" customHeight="1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12"/>
      <c r="BF346" s="12"/>
      <c r="BG346" s="12"/>
      <c r="BH346" s="12"/>
      <c r="BI346" s="12"/>
      <c r="BJ346" s="12"/>
      <c r="BK346" s="80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s="3" customFormat="1" ht="24.9" customHeight="1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12"/>
      <c r="BF347" s="12"/>
      <c r="BG347" s="12"/>
      <c r="BH347" s="12"/>
      <c r="BI347" s="12"/>
      <c r="BJ347" s="12"/>
      <c r="BK347" s="80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s="3" customFormat="1" ht="24.9" customHeight="1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12"/>
      <c r="BF348" s="12"/>
      <c r="BG348" s="12"/>
      <c r="BH348" s="12"/>
      <c r="BI348" s="12"/>
      <c r="BJ348" s="12"/>
      <c r="BK348" s="80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s="3" customFormat="1" ht="24.9" customHeight="1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12"/>
      <c r="BF349" s="12"/>
      <c r="BG349" s="12"/>
      <c r="BH349" s="12"/>
      <c r="BI349" s="12"/>
      <c r="BJ349" s="12"/>
      <c r="BK349" s="80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s="3" customFormat="1" ht="24.9" customHeight="1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12"/>
      <c r="BF350" s="12"/>
      <c r="BG350" s="12"/>
      <c r="BH350" s="12"/>
      <c r="BI350" s="12"/>
      <c r="BJ350" s="12"/>
      <c r="BK350" s="80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s="3" customFormat="1" ht="24.9" customHeight="1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12"/>
      <c r="BF351" s="12"/>
      <c r="BG351" s="12"/>
      <c r="BH351" s="12"/>
      <c r="BI351" s="12"/>
      <c r="BJ351" s="12"/>
      <c r="BK351" s="80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s="3" customFormat="1" ht="24.9" customHeight="1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12"/>
      <c r="BF352" s="12"/>
      <c r="BG352" s="12"/>
      <c r="BH352" s="12"/>
      <c r="BI352" s="12"/>
      <c r="BJ352" s="12"/>
      <c r="BK352" s="80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s="3" customFormat="1" ht="24.9" customHeight="1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12"/>
      <c r="BF353" s="12"/>
      <c r="BG353" s="12"/>
      <c r="BH353" s="12"/>
      <c r="BI353" s="12"/>
      <c r="BJ353" s="12"/>
      <c r="BK353" s="80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s="3" customFormat="1" ht="24.9" customHeight="1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12"/>
      <c r="BF354" s="12"/>
      <c r="BG354" s="12"/>
      <c r="BH354" s="12"/>
      <c r="BI354" s="12"/>
      <c r="BJ354" s="12"/>
      <c r="BK354" s="80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s="3" customFormat="1" ht="24.9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12"/>
      <c r="BF355" s="12"/>
      <c r="BG355" s="12"/>
      <c r="BH355" s="12"/>
      <c r="BI355" s="12"/>
      <c r="BJ355" s="12"/>
      <c r="BK355" s="80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s="3" customFormat="1" ht="24.9" customHeight="1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12"/>
      <c r="BF356" s="12"/>
      <c r="BG356" s="12"/>
      <c r="BH356" s="12"/>
      <c r="BI356" s="12"/>
      <c r="BJ356" s="12"/>
      <c r="BK356" s="80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s="3" customFormat="1" ht="24.9" customHeight="1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12"/>
      <c r="BF357" s="12"/>
      <c r="BG357" s="12"/>
      <c r="BH357" s="12"/>
      <c r="BI357" s="12"/>
      <c r="BJ357" s="12"/>
      <c r="BK357" s="80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s="3" customFormat="1" ht="24.9" customHeight="1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12"/>
      <c r="BF358" s="12"/>
      <c r="BG358" s="12"/>
      <c r="BH358" s="12"/>
      <c r="BI358" s="12"/>
      <c r="BJ358" s="12"/>
      <c r="BK358" s="80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s="3" customFormat="1" ht="24.9" customHeight="1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12"/>
      <c r="BF359" s="12"/>
      <c r="BG359" s="12"/>
      <c r="BH359" s="12"/>
      <c r="BI359" s="12"/>
      <c r="BJ359" s="12"/>
      <c r="BK359" s="80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s="3" customFormat="1" ht="24.9" customHeight="1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12"/>
      <c r="BF360" s="12"/>
      <c r="BG360" s="12"/>
      <c r="BH360" s="12"/>
      <c r="BI360" s="12"/>
      <c r="BJ360" s="12"/>
      <c r="BK360" s="80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s="3" customFormat="1" ht="24.9" customHeight="1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12"/>
      <c r="BF361" s="12"/>
      <c r="BG361" s="12"/>
      <c r="BH361" s="12"/>
      <c r="BI361" s="12"/>
      <c r="BJ361" s="12"/>
      <c r="BK361" s="80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s="3" customFormat="1" ht="24.9" customHeight="1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12"/>
      <c r="BF362" s="12"/>
      <c r="BG362" s="12"/>
      <c r="BH362" s="12"/>
      <c r="BI362" s="12"/>
      <c r="BJ362" s="12"/>
      <c r="BK362" s="80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s="3" customFormat="1" ht="24.9" customHeight="1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12"/>
      <c r="BF363" s="12"/>
      <c r="BG363" s="12"/>
      <c r="BH363" s="12"/>
      <c r="BI363" s="12"/>
      <c r="BJ363" s="12"/>
      <c r="BK363" s="80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s="3" customFormat="1" ht="24.9" customHeight="1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12"/>
      <c r="BF364" s="12"/>
      <c r="BG364" s="12"/>
      <c r="BH364" s="12"/>
      <c r="BI364" s="12"/>
      <c r="BJ364" s="12"/>
      <c r="BK364" s="80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s="3" customFormat="1" ht="24.9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12"/>
      <c r="BF365" s="12"/>
      <c r="BG365" s="12"/>
      <c r="BH365" s="12"/>
      <c r="BI365" s="12"/>
      <c r="BJ365" s="12"/>
      <c r="BK365" s="80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s="3" customFormat="1" ht="24.9" customHeight="1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12"/>
      <c r="BF366" s="12"/>
      <c r="BG366" s="12"/>
      <c r="BH366" s="12"/>
      <c r="BI366" s="12"/>
      <c r="BJ366" s="12"/>
      <c r="BK366" s="80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s="3" customFormat="1" ht="24.9" customHeight="1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12"/>
      <c r="BF367" s="12"/>
      <c r="BG367" s="12"/>
      <c r="BH367" s="12"/>
      <c r="BI367" s="12"/>
      <c r="BJ367" s="12"/>
      <c r="BK367" s="80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s="3" customFormat="1" ht="24.9" customHeight="1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12"/>
      <c r="BF368" s="12"/>
      <c r="BG368" s="12"/>
      <c r="BH368" s="12"/>
      <c r="BI368" s="12"/>
      <c r="BJ368" s="12"/>
      <c r="BK368" s="80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s="3" customFormat="1" ht="24.9" customHeight="1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12"/>
      <c r="BF369" s="12"/>
      <c r="BG369" s="12"/>
      <c r="BH369" s="12"/>
      <c r="BI369" s="12"/>
      <c r="BJ369" s="12"/>
      <c r="BK369" s="80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s="3" customFormat="1" ht="24.9" customHeight="1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12"/>
      <c r="BF370" s="12"/>
      <c r="BG370" s="12"/>
      <c r="BH370" s="12"/>
      <c r="BI370" s="12"/>
      <c r="BJ370" s="12"/>
      <c r="BK370" s="80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s="3" customFormat="1" ht="24.9" customHeight="1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12"/>
      <c r="BF371" s="12"/>
      <c r="BG371" s="12"/>
      <c r="BH371" s="12"/>
      <c r="BI371" s="12"/>
      <c r="BJ371" s="12"/>
      <c r="BK371" s="80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s="3" customFormat="1" ht="24.9" customHeight="1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12"/>
      <c r="BF372" s="12"/>
      <c r="BG372" s="12"/>
      <c r="BH372" s="12"/>
      <c r="BI372" s="12"/>
      <c r="BJ372" s="12"/>
      <c r="BK372" s="80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s="3" customFormat="1" ht="24.9" customHeight="1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12"/>
      <c r="BF373" s="12"/>
      <c r="BG373" s="12"/>
      <c r="BH373" s="12"/>
      <c r="BI373" s="12"/>
      <c r="BJ373" s="12"/>
      <c r="BK373" s="80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s="3" customFormat="1" ht="24.9" customHeight="1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12"/>
      <c r="BF374" s="12"/>
      <c r="BG374" s="12"/>
      <c r="BH374" s="12"/>
      <c r="BI374" s="12"/>
      <c r="BJ374" s="12"/>
      <c r="BK374" s="80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s="3" customFormat="1" ht="24.9" customHeight="1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12"/>
      <c r="BF375" s="12"/>
      <c r="BG375" s="12"/>
      <c r="BH375" s="12"/>
      <c r="BI375" s="12"/>
      <c r="BJ375" s="12"/>
      <c r="BK375" s="80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s="3" customFormat="1" ht="24.9" customHeight="1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12"/>
      <c r="BF376" s="12"/>
      <c r="BG376" s="12"/>
      <c r="BH376" s="12"/>
      <c r="BI376" s="12"/>
      <c r="BJ376" s="12"/>
      <c r="BK376" s="80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s="3" customFormat="1" ht="24.9" customHeight="1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12"/>
      <c r="BF377" s="12"/>
      <c r="BG377" s="12"/>
      <c r="BH377" s="12"/>
      <c r="BI377" s="12"/>
      <c r="BJ377" s="12"/>
      <c r="BK377" s="80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s="3" customFormat="1" ht="24.9" customHeight="1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12"/>
      <c r="BF378" s="12"/>
      <c r="BG378" s="12"/>
      <c r="BH378" s="12"/>
      <c r="BI378" s="12"/>
      <c r="BJ378" s="12"/>
      <c r="BK378" s="80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s="3" customFormat="1" ht="24.9" customHeight="1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12"/>
      <c r="BF379" s="12"/>
      <c r="BG379" s="12"/>
      <c r="BH379" s="12"/>
      <c r="BI379" s="12"/>
      <c r="BJ379" s="12"/>
      <c r="BK379" s="80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s="3" customFormat="1" ht="24.9" customHeight="1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12"/>
      <c r="BF380" s="12"/>
      <c r="BG380" s="12"/>
      <c r="BH380" s="12"/>
      <c r="BI380" s="12"/>
      <c r="BJ380" s="12"/>
      <c r="BK380" s="80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s="3" customFormat="1" ht="24.9" customHeight="1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12"/>
      <c r="BF381" s="12"/>
      <c r="BG381" s="12"/>
      <c r="BH381" s="12"/>
      <c r="BI381" s="12"/>
      <c r="BJ381" s="12"/>
      <c r="BK381" s="80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s="3" customFormat="1" ht="24.9" customHeight="1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12"/>
      <c r="BF382" s="12"/>
      <c r="BG382" s="12"/>
      <c r="BH382" s="12"/>
      <c r="BI382" s="12"/>
      <c r="BJ382" s="12"/>
      <c r="BK382" s="80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s="3" customFormat="1" ht="24.9" customHeight="1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12"/>
      <c r="BF383" s="12"/>
      <c r="BG383" s="12"/>
      <c r="BH383" s="12"/>
      <c r="BI383" s="12"/>
      <c r="BJ383" s="12"/>
      <c r="BK383" s="80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s="3" customFormat="1" ht="24.9" customHeight="1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12"/>
      <c r="BF384" s="12"/>
      <c r="BG384" s="12"/>
      <c r="BH384" s="12"/>
      <c r="BI384" s="12"/>
      <c r="BJ384" s="12"/>
      <c r="BK384" s="80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s="3" customFormat="1" ht="24.9" customHeight="1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12"/>
      <c r="BF385" s="12"/>
      <c r="BG385" s="12"/>
      <c r="BH385" s="12"/>
      <c r="BI385" s="12"/>
      <c r="BJ385" s="12"/>
      <c r="BK385" s="80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s="3" customFormat="1" ht="24.9" customHeight="1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12"/>
      <c r="BF386" s="12"/>
      <c r="BG386" s="12"/>
      <c r="BH386" s="12"/>
      <c r="BI386" s="12"/>
      <c r="BJ386" s="12"/>
      <c r="BK386" s="80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s="3" customFormat="1" ht="24.9" customHeight="1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12"/>
      <c r="BF387" s="12"/>
      <c r="BG387" s="12"/>
      <c r="BH387" s="12"/>
      <c r="BI387" s="12"/>
      <c r="BJ387" s="12"/>
      <c r="BK387" s="80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s="3" customFormat="1" ht="24.9" customHeight="1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12"/>
      <c r="BF388" s="12"/>
      <c r="BG388" s="12"/>
      <c r="BH388" s="12"/>
      <c r="BI388" s="12"/>
      <c r="BJ388" s="12"/>
      <c r="BK388" s="80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s="3" customFormat="1" ht="24.9" customHeight="1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12"/>
      <c r="BF389" s="12"/>
      <c r="BG389" s="12"/>
      <c r="BH389" s="12"/>
      <c r="BI389" s="12"/>
      <c r="BJ389" s="12"/>
      <c r="BK389" s="80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s="3" customFormat="1" ht="24.9" customHeight="1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12"/>
      <c r="BF390" s="12"/>
      <c r="BG390" s="12"/>
      <c r="BH390" s="12"/>
      <c r="BI390" s="12"/>
      <c r="BJ390" s="12"/>
      <c r="BK390" s="80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s="3" customFormat="1" ht="24.9" customHeight="1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12"/>
      <c r="BF391" s="12"/>
      <c r="BG391" s="12"/>
      <c r="BH391" s="12"/>
      <c r="BI391" s="12"/>
      <c r="BJ391" s="12"/>
      <c r="BK391" s="80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s="3" customFormat="1" ht="24.9" customHeight="1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12"/>
      <c r="BF392" s="12"/>
      <c r="BG392" s="12"/>
      <c r="BH392" s="12"/>
      <c r="BI392" s="12"/>
      <c r="BJ392" s="12"/>
      <c r="BK392" s="80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s="3" customFormat="1" ht="24.9" customHeight="1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12"/>
      <c r="BF393" s="12"/>
      <c r="BG393" s="12"/>
      <c r="BH393" s="12"/>
      <c r="BI393" s="12"/>
      <c r="BJ393" s="12"/>
      <c r="BK393" s="80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s="3" customFormat="1" ht="24.9" customHeight="1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12"/>
      <c r="BF394" s="12"/>
      <c r="BG394" s="12"/>
      <c r="BH394" s="12"/>
      <c r="BI394" s="12"/>
      <c r="BJ394" s="12"/>
      <c r="BK394" s="80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s="3" customFormat="1" ht="24.9" customHeigh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12"/>
      <c r="BF395" s="12"/>
      <c r="BG395" s="12"/>
      <c r="BH395" s="12"/>
      <c r="BI395" s="12"/>
      <c r="BJ395" s="12"/>
      <c r="BK395" s="80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s="3" customFormat="1" ht="24.9" customHeight="1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12"/>
      <c r="BF396" s="12"/>
      <c r="BG396" s="12"/>
      <c r="BH396" s="12"/>
      <c r="BI396" s="12"/>
      <c r="BJ396" s="12"/>
      <c r="BK396" s="80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s="3" customFormat="1" ht="24.9" customHeight="1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12"/>
      <c r="BF397" s="12"/>
      <c r="BG397" s="12"/>
      <c r="BH397" s="12"/>
      <c r="BI397" s="12"/>
      <c r="BJ397" s="12"/>
      <c r="BK397" s="80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s="3" customFormat="1" ht="24.9" customHeight="1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12"/>
      <c r="BF398" s="12"/>
      <c r="BG398" s="12"/>
      <c r="BH398" s="12"/>
      <c r="BI398" s="12"/>
      <c r="BJ398" s="12"/>
      <c r="BK398" s="80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s="3" customFormat="1" ht="24.9" customHeight="1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12"/>
      <c r="BF399" s="12"/>
      <c r="BG399" s="12"/>
      <c r="BH399" s="12"/>
      <c r="BI399" s="12"/>
      <c r="BJ399" s="12"/>
      <c r="BK399" s="80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s="3" customFormat="1" ht="24.9" customHeight="1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12"/>
      <c r="BF400" s="12"/>
      <c r="BG400" s="12"/>
      <c r="BH400" s="12"/>
      <c r="BI400" s="12"/>
      <c r="BJ400" s="12"/>
      <c r="BK400" s="80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s="3" customFormat="1" ht="24.9" customHeight="1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12"/>
      <c r="BF401" s="12"/>
      <c r="BG401" s="12"/>
      <c r="BH401" s="12"/>
      <c r="BI401" s="12"/>
      <c r="BJ401" s="12"/>
      <c r="BK401" s="80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s="3" customFormat="1" ht="24.9" customHeight="1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12"/>
      <c r="BF402" s="12"/>
      <c r="BG402" s="12"/>
      <c r="BH402" s="12"/>
      <c r="BI402" s="12"/>
      <c r="BJ402" s="12"/>
      <c r="BK402" s="80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s="3" customFormat="1" ht="24.9" customHeight="1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12"/>
      <c r="BF403" s="12"/>
      <c r="BG403" s="12"/>
      <c r="BH403" s="12"/>
      <c r="BI403" s="12"/>
      <c r="BJ403" s="12"/>
      <c r="BK403" s="80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s="3" customFormat="1" ht="24.9" customHeight="1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12"/>
      <c r="BF404" s="12"/>
      <c r="BG404" s="12"/>
      <c r="BH404" s="12"/>
      <c r="BI404" s="12"/>
      <c r="BJ404" s="12"/>
      <c r="BK404" s="80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s="3" customFormat="1" ht="24.9" customHeight="1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12"/>
      <c r="BF405" s="12"/>
      <c r="BG405" s="12"/>
      <c r="BH405" s="12"/>
      <c r="BI405" s="12"/>
      <c r="BJ405" s="12"/>
      <c r="BK405" s="80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s="3" customFormat="1" ht="24.9" customHeight="1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12"/>
      <c r="BF406" s="12"/>
      <c r="BG406" s="12"/>
      <c r="BH406" s="12"/>
      <c r="BI406" s="12"/>
      <c r="BJ406" s="12"/>
      <c r="BK406" s="80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s="3" customFormat="1" ht="24.9" customHeight="1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12"/>
      <c r="BF407" s="12"/>
      <c r="BG407" s="12"/>
      <c r="BH407" s="12"/>
      <c r="BI407" s="12"/>
      <c r="BJ407" s="12"/>
      <c r="BK407" s="80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s="3" customFormat="1" ht="24.9" customHeight="1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12"/>
      <c r="BF408" s="12"/>
      <c r="BG408" s="12"/>
      <c r="BH408" s="12"/>
      <c r="BI408" s="12"/>
      <c r="BJ408" s="12"/>
      <c r="BK408" s="80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s="3" customFormat="1" ht="24.9" customHeight="1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12"/>
      <c r="BF409" s="12"/>
      <c r="BG409" s="12"/>
      <c r="BH409" s="12"/>
      <c r="BI409" s="12"/>
      <c r="BJ409" s="12"/>
      <c r="BK409" s="80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s="3" customFormat="1" ht="24.9" customHeight="1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12"/>
      <c r="BF410" s="12"/>
      <c r="BG410" s="12"/>
      <c r="BH410" s="12"/>
      <c r="BI410" s="12"/>
      <c r="BJ410" s="12"/>
      <c r="BK410" s="80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s="3" customFormat="1" ht="24.9" customHeight="1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12"/>
      <c r="BF411" s="12"/>
      <c r="BG411" s="12"/>
      <c r="BH411" s="12"/>
      <c r="BI411" s="12"/>
      <c r="BJ411" s="12"/>
      <c r="BK411" s="80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s="3" customFormat="1" ht="24.9" customHeight="1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12"/>
      <c r="BF412" s="12"/>
      <c r="BG412" s="12"/>
      <c r="BH412" s="12"/>
      <c r="BI412" s="12"/>
      <c r="BJ412" s="12"/>
      <c r="BK412" s="80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s="3" customFormat="1" ht="24.9" customHeight="1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12"/>
      <c r="BF413" s="12"/>
      <c r="BG413" s="12"/>
      <c r="BH413" s="12"/>
      <c r="BI413" s="12"/>
      <c r="BJ413" s="12"/>
      <c r="BK413" s="80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s="3" customFormat="1" ht="24.9" customHeight="1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12"/>
      <c r="BF414" s="12"/>
      <c r="BG414" s="12"/>
      <c r="BH414" s="12"/>
      <c r="BI414" s="12"/>
      <c r="BJ414" s="12"/>
      <c r="BK414" s="80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s="3" customFormat="1" ht="24.9" customHeight="1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12"/>
      <c r="BF415" s="12"/>
      <c r="BG415" s="12"/>
      <c r="BH415" s="12"/>
      <c r="BI415" s="12"/>
      <c r="BJ415" s="12"/>
      <c r="BK415" s="80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s="3" customFormat="1" ht="24.9" customHeight="1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12"/>
      <c r="BF416" s="12"/>
      <c r="BG416" s="12"/>
      <c r="BH416" s="12"/>
      <c r="BI416" s="12"/>
      <c r="BJ416" s="12"/>
      <c r="BK416" s="80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s="3" customFormat="1" ht="24.9" customHeight="1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12"/>
      <c r="BF417" s="12"/>
      <c r="BG417" s="12"/>
      <c r="BH417" s="12"/>
      <c r="BI417" s="12"/>
      <c r="BJ417" s="12"/>
      <c r="BK417" s="80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s="3" customFormat="1" ht="24.9" customHeight="1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12"/>
      <c r="BF418" s="12"/>
      <c r="BG418" s="12"/>
      <c r="BH418" s="12"/>
      <c r="BI418" s="12"/>
      <c r="BJ418" s="12"/>
      <c r="BK418" s="80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s="3" customFormat="1" ht="24.9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2"/>
      <c r="BF419" s="12"/>
      <c r="BG419" s="12"/>
      <c r="BH419" s="12"/>
      <c r="BI419" s="12"/>
      <c r="BJ419" s="12"/>
      <c r="BK419" s="80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s="3" customFormat="1" ht="24.9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2"/>
      <c r="BF420" s="12"/>
      <c r="BG420" s="12"/>
      <c r="BH420" s="12"/>
      <c r="BI420" s="12"/>
      <c r="BJ420" s="12"/>
      <c r="BK420" s="80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s="3" customFormat="1" ht="24.9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2"/>
      <c r="BF421" s="12"/>
      <c r="BG421" s="12"/>
      <c r="BH421" s="12"/>
      <c r="BI421" s="12"/>
      <c r="BJ421" s="12"/>
      <c r="BK421" s="80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s="3" customFormat="1" ht="24.9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2"/>
      <c r="BF422" s="12"/>
      <c r="BG422" s="12"/>
      <c r="BH422" s="12"/>
      <c r="BI422" s="12"/>
      <c r="BJ422" s="12"/>
      <c r="BK422" s="80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s="3" customFormat="1" ht="24.9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2"/>
      <c r="BF423" s="12"/>
      <c r="BG423" s="12"/>
      <c r="BH423" s="12"/>
      <c r="BI423" s="12"/>
      <c r="BJ423" s="12"/>
      <c r="BK423" s="80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s="3" customFormat="1" ht="24.9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2"/>
      <c r="BF424" s="12"/>
      <c r="BG424" s="12"/>
      <c r="BH424" s="12"/>
      <c r="BI424" s="12"/>
      <c r="BJ424" s="12"/>
      <c r="BK424" s="80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s="3" customFormat="1" ht="24.9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2"/>
      <c r="BF425" s="12"/>
      <c r="BG425" s="12"/>
      <c r="BH425" s="12"/>
      <c r="BI425" s="12"/>
      <c r="BJ425" s="12"/>
      <c r="BK425" s="80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s="3" customFormat="1" ht="24.9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2"/>
      <c r="BF426" s="12"/>
      <c r="BG426" s="12"/>
      <c r="BH426" s="12"/>
      <c r="BI426" s="12"/>
      <c r="BJ426" s="12"/>
      <c r="BK426" s="80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s="3" customFormat="1" ht="24.9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2"/>
      <c r="BF427" s="12"/>
      <c r="BG427" s="12"/>
      <c r="BH427" s="12"/>
      <c r="BI427" s="12"/>
      <c r="BJ427" s="12"/>
      <c r="BK427" s="80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s="3" customFormat="1" ht="24.9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2"/>
      <c r="BF428" s="12"/>
      <c r="BG428" s="12"/>
      <c r="BH428" s="12"/>
      <c r="BI428" s="12"/>
      <c r="BJ428" s="12"/>
      <c r="BK428" s="80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s="3" customFormat="1" ht="24.9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2"/>
      <c r="BF429" s="12"/>
      <c r="BG429" s="12"/>
      <c r="BH429" s="12"/>
      <c r="BI429" s="12"/>
      <c r="BJ429" s="12"/>
      <c r="BK429" s="80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s="3" customFormat="1" ht="24.9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2"/>
      <c r="BF430" s="12"/>
      <c r="BG430" s="12"/>
      <c r="BH430" s="12"/>
      <c r="BI430" s="12"/>
      <c r="BJ430" s="12"/>
      <c r="BK430" s="80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s="3" customFormat="1" ht="24.9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2"/>
      <c r="BF431" s="12"/>
      <c r="BG431" s="12"/>
      <c r="BH431" s="12"/>
      <c r="BI431" s="12"/>
      <c r="BJ431" s="12"/>
      <c r="BK431" s="80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s="3" customFormat="1" ht="24.9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2"/>
      <c r="BF432" s="12"/>
      <c r="BG432" s="12"/>
      <c r="BH432" s="12"/>
      <c r="BI432" s="12"/>
      <c r="BJ432" s="12"/>
      <c r="BK432" s="80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s="3" customFormat="1" ht="24.9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2"/>
      <c r="BF433" s="12"/>
      <c r="BG433" s="12"/>
      <c r="BH433" s="12"/>
      <c r="BI433" s="12"/>
      <c r="BJ433" s="12"/>
      <c r="BK433" s="80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s="3" customFormat="1" ht="24.9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2"/>
      <c r="BF434" s="12"/>
      <c r="BG434" s="12"/>
      <c r="BH434" s="12"/>
      <c r="BI434" s="12"/>
      <c r="BJ434" s="12"/>
      <c r="BK434" s="80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s="3" customFormat="1" ht="24.9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2"/>
      <c r="BF435" s="12"/>
      <c r="BG435" s="12"/>
      <c r="BH435" s="12"/>
      <c r="BI435" s="12"/>
      <c r="BJ435" s="12"/>
      <c r="BK435" s="80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s="3" customFormat="1" ht="24.9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2"/>
      <c r="BF436" s="12"/>
      <c r="BG436" s="12"/>
      <c r="BH436" s="12"/>
      <c r="BI436" s="12"/>
      <c r="BJ436" s="12"/>
      <c r="BK436" s="80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s="3" customFormat="1" ht="24.9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2"/>
      <c r="BF437" s="12"/>
      <c r="BG437" s="12"/>
      <c r="BH437" s="12"/>
      <c r="BI437" s="12"/>
      <c r="BJ437" s="12"/>
      <c r="BK437" s="80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s="3" customFormat="1" ht="24.9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2"/>
      <c r="BF438" s="12"/>
      <c r="BG438" s="12"/>
      <c r="BH438" s="12"/>
      <c r="BI438" s="12"/>
      <c r="BJ438" s="12"/>
      <c r="BK438" s="80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s="3" customFormat="1" ht="24.9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2"/>
      <c r="BF439" s="12"/>
      <c r="BG439" s="12"/>
      <c r="BH439" s="12"/>
      <c r="BI439" s="12"/>
      <c r="BJ439" s="12"/>
      <c r="BK439" s="80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s="3" customFormat="1" ht="24.9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2"/>
      <c r="BF440" s="12"/>
      <c r="BG440" s="12"/>
      <c r="BH440" s="12"/>
      <c r="BI440" s="12"/>
      <c r="BJ440" s="12"/>
      <c r="BK440" s="80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s="3" customFormat="1" ht="24.9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2"/>
      <c r="BF441" s="12"/>
      <c r="BG441" s="12"/>
      <c r="BH441" s="12"/>
      <c r="BI441" s="12"/>
      <c r="BJ441" s="12"/>
      <c r="BK441" s="80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s="3" customFormat="1" ht="24.9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2"/>
      <c r="BF442" s="12"/>
      <c r="BG442" s="12"/>
      <c r="BH442" s="12"/>
      <c r="BI442" s="12"/>
      <c r="BJ442" s="12"/>
      <c r="BK442" s="80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s="3" customFormat="1" ht="24.9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2"/>
      <c r="BF443" s="12"/>
      <c r="BG443" s="12"/>
      <c r="BH443" s="12"/>
      <c r="BI443" s="12"/>
      <c r="BJ443" s="12"/>
      <c r="BK443" s="80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s="3" customFormat="1" ht="24.9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2"/>
      <c r="BF444" s="12"/>
      <c r="BG444" s="12"/>
      <c r="BH444" s="12"/>
      <c r="BI444" s="12"/>
      <c r="BJ444" s="12"/>
      <c r="BK444" s="80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s="3" customFormat="1" ht="24.9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2"/>
      <c r="BF445" s="12"/>
      <c r="BG445" s="12"/>
      <c r="BH445" s="12"/>
      <c r="BI445" s="12"/>
      <c r="BJ445" s="12"/>
      <c r="BK445" s="80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s="3" customFormat="1" ht="24.9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2"/>
      <c r="BF446" s="12"/>
      <c r="BG446" s="12"/>
      <c r="BH446" s="12"/>
      <c r="BI446" s="12"/>
      <c r="BJ446" s="12"/>
      <c r="BK446" s="80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s="3" customFormat="1" ht="24.9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2"/>
      <c r="BF447" s="12"/>
      <c r="BG447" s="12"/>
      <c r="BH447" s="12"/>
      <c r="BI447" s="12"/>
      <c r="BJ447" s="12"/>
      <c r="BK447" s="80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s="3" customFormat="1" ht="24.9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2"/>
      <c r="BF448" s="12"/>
      <c r="BG448" s="12"/>
      <c r="BH448" s="12"/>
      <c r="BI448" s="12"/>
      <c r="BJ448" s="12"/>
      <c r="BK448" s="80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s="3" customFormat="1" ht="24.9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2"/>
      <c r="BF449" s="12"/>
      <c r="BG449" s="12"/>
      <c r="BH449" s="12"/>
      <c r="BI449" s="12"/>
      <c r="BJ449" s="12"/>
      <c r="BK449" s="80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s="3" customFormat="1" ht="24.9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2"/>
      <c r="BF450" s="12"/>
      <c r="BG450" s="12"/>
      <c r="BH450" s="12"/>
      <c r="BI450" s="12"/>
      <c r="BJ450" s="12"/>
      <c r="BK450" s="80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s="3" customFormat="1" ht="24.9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2"/>
      <c r="BF451" s="12"/>
      <c r="BG451" s="12"/>
      <c r="BH451" s="12"/>
      <c r="BI451" s="12"/>
      <c r="BJ451" s="12"/>
      <c r="BK451" s="80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s="3" customFormat="1" ht="24.9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2"/>
      <c r="BF452" s="12"/>
      <c r="BG452" s="12"/>
      <c r="BH452" s="12"/>
      <c r="BI452" s="12"/>
      <c r="BJ452" s="12"/>
      <c r="BK452" s="80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s="3" customFormat="1" ht="24.9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2"/>
      <c r="BF453" s="12"/>
      <c r="BG453" s="12"/>
      <c r="BH453" s="12"/>
      <c r="BI453" s="12"/>
      <c r="BJ453" s="12"/>
      <c r="BK453" s="80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s="3" customFormat="1" ht="24.9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2"/>
      <c r="BF454" s="12"/>
      <c r="BG454" s="12"/>
      <c r="BH454" s="12"/>
      <c r="BI454" s="12"/>
      <c r="BJ454" s="12"/>
      <c r="BK454" s="80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s="3" customFormat="1" ht="24.9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2"/>
      <c r="BF455" s="12"/>
      <c r="BG455" s="12"/>
      <c r="BH455" s="12"/>
      <c r="BI455" s="12"/>
      <c r="BJ455" s="12"/>
      <c r="BK455" s="80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s="3" customFormat="1" ht="24.9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2"/>
      <c r="BF456" s="12"/>
      <c r="BG456" s="12"/>
      <c r="BH456" s="12"/>
      <c r="BI456" s="12"/>
      <c r="BJ456" s="12"/>
      <c r="BK456" s="80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s="3" customFormat="1" ht="24.9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2"/>
      <c r="BF457" s="12"/>
      <c r="BG457" s="12"/>
      <c r="BH457" s="12"/>
      <c r="BI457" s="12"/>
      <c r="BJ457" s="12"/>
      <c r="BK457" s="80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s="3" customFormat="1" ht="24.9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2"/>
      <c r="BF458" s="12"/>
      <c r="BG458" s="12"/>
      <c r="BH458" s="12"/>
      <c r="BI458" s="12"/>
      <c r="BJ458" s="12"/>
      <c r="BK458" s="80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s="3" customFormat="1" ht="24.9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2"/>
      <c r="BF459" s="12"/>
      <c r="BG459" s="12"/>
      <c r="BH459" s="12"/>
      <c r="BI459" s="12"/>
      <c r="BJ459" s="12"/>
      <c r="BK459" s="80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s="3" customFormat="1" ht="24.9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2"/>
      <c r="BF460" s="12"/>
      <c r="BG460" s="12"/>
      <c r="BH460" s="12"/>
      <c r="BI460" s="12"/>
      <c r="BJ460" s="12"/>
      <c r="BK460" s="80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s="3" customFormat="1" ht="24.9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2"/>
      <c r="BF461" s="12"/>
      <c r="BG461" s="12"/>
      <c r="BH461" s="12"/>
      <c r="BI461" s="12"/>
      <c r="BJ461" s="12"/>
      <c r="BK461" s="80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s="3" customFormat="1" ht="24.9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2"/>
      <c r="BF462" s="12"/>
      <c r="BG462" s="12"/>
      <c r="BH462" s="12"/>
      <c r="BI462" s="12"/>
      <c r="BJ462" s="12"/>
      <c r="BK462" s="80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s="3" customFormat="1" ht="24.9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2"/>
      <c r="BF463" s="12"/>
      <c r="BG463" s="12"/>
      <c r="BH463" s="12"/>
      <c r="BI463" s="12"/>
      <c r="BJ463" s="12"/>
      <c r="BK463" s="80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s="3" customFormat="1" ht="24.9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2"/>
      <c r="BF464" s="12"/>
      <c r="BG464" s="12"/>
      <c r="BH464" s="12"/>
      <c r="BI464" s="12"/>
      <c r="BJ464" s="12"/>
      <c r="BK464" s="80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s="3" customFormat="1" ht="24.9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2"/>
      <c r="BF465" s="12"/>
      <c r="BG465" s="12"/>
      <c r="BH465" s="12"/>
      <c r="BI465" s="12"/>
      <c r="BJ465" s="12"/>
      <c r="BK465" s="80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s="3" customFormat="1" ht="24.9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2"/>
      <c r="BF466" s="12"/>
      <c r="BG466" s="12"/>
      <c r="BH466" s="12"/>
      <c r="BI466" s="12"/>
      <c r="BJ466" s="12"/>
      <c r="BK466" s="80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s="3" customFormat="1" ht="24.9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2"/>
      <c r="BF467" s="12"/>
      <c r="BG467" s="12"/>
      <c r="BH467" s="12"/>
      <c r="BI467" s="12"/>
      <c r="BJ467" s="12"/>
      <c r="BK467" s="80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s="3" customFormat="1" ht="24.9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2"/>
      <c r="BF468" s="12"/>
      <c r="BG468" s="12"/>
      <c r="BH468" s="12"/>
      <c r="BI468" s="12"/>
      <c r="BJ468" s="12"/>
      <c r="BK468" s="80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s="3" customFormat="1" ht="24.9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2"/>
      <c r="BF469" s="12"/>
      <c r="BG469" s="12"/>
      <c r="BH469" s="12"/>
      <c r="BI469" s="12"/>
      <c r="BJ469" s="12"/>
      <c r="BK469" s="80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s="3" customFormat="1" ht="24.9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2"/>
      <c r="BF470" s="12"/>
      <c r="BG470" s="12"/>
      <c r="BH470" s="12"/>
      <c r="BI470" s="12"/>
      <c r="BJ470" s="12"/>
      <c r="BK470" s="80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s="3" customFormat="1" ht="24.9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2"/>
      <c r="BF471" s="12"/>
      <c r="BG471" s="12"/>
      <c r="BH471" s="12"/>
      <c r="BI471" s="12"/>
      <c r="BJ471" s="12"/>
      <c r="BK471" s="80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s="3" customFormat="1" ht="24.9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2"/>
      <c r="BF472" s="12"/>
      <c r="BG472" s="12"/>
      <c r="BH472" s="12"/>
      <c r="BI472" s="12"/>
      <c r="BJ472" s="12"/>
      <c r="BK472" s="80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s="3" customFormat="1" ht="24.9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2"/>
      <c r="BF473" s="12"/>
      <c r="BG473" s="12"/>
      <c r="BH473" s="12"/>
      <c r="BI473" s="12"/>
      <c r="BJ473" s="12"/>
      <c r="BK473" s="80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s="3" customFormat="1" ht="24.9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2"/>
      <c r="BF474" s="12"/>
      <c r="BG474" s="12"/>
      <c r="BH474" s="12"/>
      <c r="BI474" s="12"/>
      <c r="BJ474" s="12"/>
      <c r="BK474" s="80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s="3" customFormat="1" ht="24.9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2"/>
      <c r="BF475" s="12"/>
      <c r="BG475" s="12"/>
      <c r="BH475" s="12"/>
      <c r="BI475" s="12"/>
      <c r="BJ475" s="12"/>
      <c r="BK475" s="80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s="3" customFormat="1" ht="24.9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2"/>
      <c r="BF476" s="12"/>
      <c r="BG476" s="12"/>
      <c r="BH476" s="12"/>
      <c r="BI476" s="12"/>
      <c r="BJ476" s="12"/>
      <c r="BK476" s="80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s="3" customFormat="1" ht="24.9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2"/>
      <c r="BF477" s="12"/>
      <c r="BG477" s="12"/>
      <c r="BH477" s="12"/>
      <c r="BI477" s="12"/>
      <c r="BJ477" s="12"/>
      <c r="BK477" s="80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s="3" customFormat="1" ht="24.9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2"/>
      <c r="BF478" s="12"/>
      <c r="BG478" s="12"/>
      <c r="BH478" s="12"/>
      <c r="BI478" s="12"/>
      <c r="BJ478" s="12"/>
      <c r="BK478" s="80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s="3" customFormat="1" ht="24.9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2"/>
      <c r="BF479" s="12"/>
      <c r="BG479" s="12"/>
      <c r="BH479" s="12"/>
      <c r="BI479" s="12"/>
      <c r="BJ479" s="12"/>
      <c r="BK479" s="80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s="3" customFormat="1" ht="24.9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2"/>
      <c r="BF480" s="12"/>
      <c r="BG480" s="12"/>
      <c r="BH480" s="12"/>
      <c r="BI480" s="12"/>
      <c r="BJ480" s="12"/>
      <c r="BK480" s="80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s="3" customFormat="1" ht="24.9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2"/>
      <c r="BF481" s="12"/>
      <c r="BG481" s="12"/>
      <c r="BH481" s="12"/>
      <c r="BI481" s="12"/>
      <c r="BJ481" s="12"/>
      <c r="BK481" s="80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s="3" customFormat="1" ht="24.9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2"/>
      <c r="BF482" s="12"/>
      <c r="BG482" s="12"/>
      <c r="BH482" s="12"/>
      <c r="BI482" s="12"/>
      <c r="BJ482" s="12"/>
      <c r="BK482" s="80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s="3" customFormat="1" ht="24.9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2"/>
      <c r="BF483" s="12"/>
      <c r="BG483" s="12"/>
      <c r="BH483" s="12"/>
      <c r="BI483" s="12"/>
      <c r="BJ483" s="12"/>
      <c r="BK483" s="80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s="3" customFormat="1" ht="24.9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2"/>
      <c r="BF484" s="12"/>
      <c r="BG484" s="12"/>
      <c r="BH484" s="12"/>
      <c r="BI484" s="12"/>
      <c r="BJ484" s="12"/>
      <c r="BK484" s="80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s="3" customFormat="1" ht="24.9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2"/>
      <c r="BF485" s="12"/>
      <c r="BG485" s="12"/>
      <c r="BH485" s="12"/>
      <c r="BI485" s="12"/>
      <c r="BJ485" s="12"/>
      <c r="BK485" s="80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s="3" customFormat="1" ht="24.9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2"/>
      <c r="BF486" s="12"/>
      <c r="BG486" s="12"/>
      <c r="BH486" s="12"/>
      <c r="BI486" s="12"/>
      <c r="BJ486" s="12"/>
      <c r="BK486" s="80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s="3" customFormat="1" ht="24.9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2"/>
      <c r="BF487" s="12"/>
      <c r="BG487" s="12"/>
      <c r="BH487" s="12"/>
      <c r="BI487" s="12"/>
      <c r="BJ487" s="12"/>
      <c r="BK487" s="80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s="3" customFormat="1" ht="24.9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2"/>
      <c r="BF488" s="12"/>
      <c r="BG488" s="12"/>
      <c r="BH488" s="12"/>
      <c r="BI488" s="12"/>
      <c r="BJ488" s="12"/>
      <c r="BK488" s="80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s="3" customFormat="1" ht="24.9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2"/>
      <c r="BF489" s="12"/>
      <c r="BG489" s="12"/>
      <c r="BH489" s="12"/>
      <c r="BI489" s="12"/>
      <c r="BJ489" s="12"/>
      <c r="BK489" s="80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s="3" customFormat="1" ht="24.9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2"/>
      <c r="BF490" s="12"/>
      <c r="BG490" s="12"/>
      <c r="BH490" s="12"/>
      <c r="BI490" s="12"/>
      <c r="BJ490" s="12"/>
      <c r="BK490" s="80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s="3" customFormat="1" ht="24.9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2"/>
      <c r="BF491" s="12"/>
      <c r="BG491" s="12"/>
      <c r="BH491" s="12"/>
      <c r="BI491" s="12"/>
      <c r="BJ491" s="12"/>
      <c r="BK491" s="80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s="3" customFormat="1" ht="24.9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2"/>
      <c r="BF492" s="12"/>
      <c r="BG492" s="12"/>
      <c r="BH492" s="12"/>
      <c r="BI492" s="12"/>
      <c r="BJ492" s="12"/>
      <c r="BK492" s="80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s="3" customFormat="1" ht="24.9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2"/>
      <c r="BF493" s="12"/>
      <c r="BG493" s="12"/>
      <c r="BH493" s="12"/>
      <c r="BI493" s="12"/>
      <c r="BJ493" s="12"/>
      <c r="BK493" s="80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s="3" customFormat="1" ht="24.9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2"/>
      <c r="BF494" s="12"/>
      <c r="BG494" s="12"/>
      <c r="BH494" s="12"/>
      <c r="BI494" s="12"/>
      <c r="BJ494" s="12"/>
      <c r="BK494" s="80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s="3" customFormat="1" ht="24.9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2"/>
      <c r="BF495" s="12"/>
      <c r="BG495" s="12"/>
      <c r="BH495" s="12"/>
      <c r="BI495" s="12"/>
      <c r="BJ495" s="12"/>
      <c r="BK495" s="80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s="3" customFormat="1" ht="24.9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2"/>
      <c r="BF496" s="12"/>
      <c r="BG496" s="12"/>
      <c r="BH496" s="12"/>
      <c r="BI496" s="12"/>
      <c r="BJ496" s="12"/>
      <c r="BK496" s="80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s="3" customFormat="1" ht="24.9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2"/>
      <c r="BF497" s="12"/>
      <c r="BG497" s="12"/>
      <c r="BH497" s="12"/>
      <c r="BI497" s="12"/>
      <c r="BJ497" s="12"/>
      <c r="BK497" s="80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s="3" customFormat="1" ht="24.9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2"/>
      <c r="BF498" s="12"/>
      <c r="BG498" s="12"/>
      <c r="BH498" s="12"/>
      <c r="BI498" s="12"/>
      <c r="BJ498" s="12"/>
      <c r="BK498" s="80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s="3" customFormat="1" ht="24.9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2"/>
      <c r="BF499" s="12"/>
      <c r="BG499" s="12"/>
      <c r="BH499" s="12"/>
      <c r="BI499" s="12"/>
      <c r="BJ499" s="12"/>
      <c r="BK499" s="80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s="3" customFormat="1" ht="24.9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2"/>
      <c r="BF500" s="12"/>
      <c r="BG500" s="12"/>
      <c r="BH500" s="12"/>
      <c r="BI500" s="12"/>
      <c r="BJ500" s="12"/>
      <c r="BK500" s="80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s="3" customFormat="1" ht="24.9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2"/>
      <c r="BF501" s="12"/>
      <c r="BG501" s="12"/>
      <c r="BH501" s="12"/>
      <c r="BI501" s="12"/>
      <c r="BJ501" s="12"/>
      <c r="BK501" s="80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s="3" customFormat="1" ht="24.9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2"/>
      <c r="BF502" s="12"/>
      <c r="BG502" s="12"/>
      <c r="BH502" s="12"/>
      <c r="BI502" s="12"/>
      <c r="BJ502" s="12"/>
      <c r="BK502" s="80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s="3" customFormat="1" ht="24.9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2"/>
      <c r="BF503" s="12"/>
      <c r="BG503" s="12"/>
      <c r="BH503" s="12"/>
      <c r="BI503" s="12"/>
      <c r="BJ503" s="12"/>
      <c r="BK503" s="80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s="3" customFormat="1" ht="24.9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2"/>
      <c r="BF504" s="12"/>
      <c r="BG504" s="12"/>
      <c r="BH504" s="12"/>
      <c r="BI504" s="12"/>
      <c r="BJ504" s="12"/>
      <c r="BK504" s="80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s="3" customFormat="1" ht="24.9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2"/>
      <c r="BF505" s="12"/>
      <c r="BG505" s="12"/>
      <c r="BH505" s="12"/>
      <c r="BI505" s="12"/>
      <c r="BJ505" s="12"/>
      <c r="BK505" s="80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s="3" customFormat="1" ht="24.9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2"/>
      <c r="BF506" s="12"/>
      <c r="BG506" s="12"/>
      <c r="BH506" s="12"/>
      <c r="BI506" s="12"/>
      <c r="BJ506" s="12"/>
      <c r="BK506" s="80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s="3" customFormat="1" ht="24.9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2"/>
      <c r="BF507" s="12"/>
      <c r="BG507" s="12"/>
      <c r="BH507" s="12"/>
      <c r="BI507" s="12"/>
      <c r="BJ507" s="12"/>
      <c r="BK507" s="80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s="3" customFormat="1" ht="24.9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2"/>
      <c r="BF508" s="12"/>
      <c r="BG508" s="12"/>
      <c r="BH508" s="12"/>
      <c r="BI508" s="12"/>
      <c r="BJ508" s="12"/>
      <c r="BK508" s="80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s="3" customFormat="1" ht="24.9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2"/>
      <c r="BF509" s="12"/>
      <c r="BG509" s="12"/>
      <c r="BH509" s="12"/>
      <c r="BI509" s="12"/>
      <c r="BJ509" s="12"/>
      <c r="BK509" s="80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s="3" customFormat="1" ht="24.9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2"/>
      <c r="BF510" s="12"/>
      <c r="BG510" s="12"/>
      <c r="BH510" s="12"/>
      <c r="BI510" s="12"/>
      <c r="BJ510" s="12"/>
      <c r="BK510" s="80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s="3" customFormat="1" ht="24.9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2"/>
      <c r="BF511" s="12"/>
      <c r="BG511" s="12"/>
      <c r="BH511" s="12"/>
      <c r="BI511" s="12"/>
      <c r="BJ511" s="12"/>
      <c r="BK511" s="80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s="3" customFormat="1" ht="24.9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2"/>
      <c r="BF512" s="12"/>
      <c r="BG512" s="12"/>
      <c r="BH512" s="12"/>
      <c r="BI512" s="12"/>
      <c r="BJ512" s="12"/>
      <c r="BK512" s="80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s="3" customFormat="1" ht="24.9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2"/>
      <c r="BF513" s="12"/>
      <c r="BG513" s="12"/>
      <c r="BH513" s="12"/>
      <c r="BI513" s="12"/>
      <c r="BJ513" s="12"/>
      <c r="BK513" s="80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s="3" customFormat="1" ht="24.9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2"/>
      <c r="BF514" s="12"/>
      <c r="BG514" s="12"/>
      <c r="BH514" s="12"/>
      <c r="BI514" s="12"/>
      <c r="BJ514" s="12"/>
      <c r="BK514" s="80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s="3" customFormat="1" ht="24.9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2"/>
      <c r="BF515" s="12"/>
      <c r="BG515" s="12"/>
      <c r="BH515" s="12"/>
      <c r="BI515" s="12"/>
      <c r="BJ515" s="12"/>
      <c r="BK515" s="80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s="3" customFormat="1" ht="24.9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2"/>
      <c r="BF516" s="12"/>
      <c r="BG516" s="12"/>
      <c r="BH516" s="12"/>
      <c r="BI516" s="12"/>
      <c r="BJ516" s="12"/>
      <c r="BK516" s="80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s="3" customFormat="1" ht="24.9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2"/>
      <c r="BF517" s="12"/>
      <c r="BG517" s="12"/>
      <c r="BH517" s="12"/>
      <c r="BI517" s="12"/>
      <c r="BJ517" s="12"/>
      <c r="BK517" s="80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s="3" customFormat="1" ht="24.9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2"/>
      <c r="BF518" s="12"/>
      <c r="BG518" s="12"/>
      <c r="BH518" s="12"/>
      <c r="BI518" s="12"/>
      <c r="BJ518" s="12"/>
      <c r="BK518" s="80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s="3" customFormat="1" ht="24.9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2"/>
      <c r="BF519" s="12"/>
      <c r="BG519" s="12"/>
      <c r="BH519" s="12"/>
      <c r="BI519" s="12"/>
      <c r="BJ519" s="12"/>
      <c r="BK519" s="80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s="3" customFormat="1" ht="24.9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2"/>
      <c r="BF520" s="12"/>
      <c r="BG520" s="12"/>
      <c r="BH520" s="12"/>
      <c r="BI520" s="12"/>
      <c r="BJ520" s="12"/>
      <c r="BK520" s="80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s="3" customFormat="1" ht="24.9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2"/>
      <c r="BF521" s="12"/>
      <c r="BG521" s="12"/>
      <c r="BH521" s="12"/>
      <c r="BI521" s="12"/>
      <c r="BJ521" s="12"/>
      <c r="BK521" s="80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s="3" customFormat="1" ht="24.9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2"/>
      <c r="BF522" s="12"/>
      <c r="BG522" s="12"/>
      <c r="BH522" s="12"/>
      <c r="BI522" s="12"/>
      <c r="BJ522" s="12"/>
      <c r="BK522" s="80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s="3" customFormat="1" ht="24.9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2"/>
      <c r="BF523" s="12"/>
      <c r="BG523" s="12"/>
      <c r="BH523" s="12"/>
      <c r="BI523" s="12"/>
      <c r="BJ523" s="12"/>
      <c r="BK523" s="80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s="3" customFormat="1" ht="24.9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2"/>
      <c r="BF524" s="12"/>
      <c r="BG524" s="12"/>
      <c r="BH524" s="12"/>
      <c r="BI524" s="12"/>
      <c r="BJ524" s="12"/>
      <c r="BK524" s="80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s="3" customFormat="1" ht="24.9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2"/>
      <c r="BF525" s="12"/>
      <c r="BG525" s="12"/>
      <c r="BH525" s="12"/>
      <c r="BI525" s="12"/>
      <c r="BJ525" s="12"/>
      <c r="BK525" s="80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s="3" customFormat="1" ht="24.9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2"/>
      <c r="BF526" s="12"/>
      <c r="BG526" s="12"/>
      <c r="BH526" s="12"/>
      <c r="BI526" s="12"/>
      <c r="BJ526" s="12"/>
      <c r="BK526" s="80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s="3" customFormat="1" ht="24.9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2"/>
      <c r="BF527" s="12"/>
      <c r="BG527" s="12"/>
      <c r="BH527" s="12"/>
      <c r="BI527" s="12"/>
      <c r="BJ527" s="12"/>
      <c r="BK527" s="80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s="3" customFormat="1" ht="24.9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2"/>
      <c r="BF528" s="12"/>
      <c r="BG528" s="12"/>
      <c r="BH528" s="12"/>
      <c r="BI528" s="12"/>
      <c r="BJ528" s="12"/>
      <c r="BK528" s="80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s="3" customFormat="1" ht="24.9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2"/>
      <c r="BF529" s="12"/>
      <c r="BG529" s="12"/>
      <c r="BH529" s="12"/>
      <c r="BI529" s="12"/>
      <c r="BJ529" s="12"/>
      <c r="BK529" s="80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s="3" customFormat="1" ht="24.9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2"/>
      <c r="BF530" s="12"/>
      <c r="BG530" s="12"/>
      <c r="BH530" s="12"/>
      <c r="BI530" s="12"/>
      <c r="BJ530" s="12"/>
      <c r="BK530" s="80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s="3" customFormat="1" ht="24.9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2"/>
      <c r="BF531" s="12"/>
      <c r="BG531" s="12"/>
      <c r="BH531" s="12"/>
      <c r="BI531" s="12"/>
      <c r="BJ531" s="12"/>
      <c r="BK531" s="80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s="3" customFormat="1" ht="24.9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2"/>
      <c r="BF532" s="12"/>
      <c r="BG532" s="12"/>
      <c r="BH532" s="12"/>
      <c r="BI532" s="12"/>
      <c r="BJ532" s="12"/>
      <c r="BK532" s="80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s="3" customFormat="1" ht="24.9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2"/>
      <c r="BF533" s="12"/>
      <c r="BG533" s="12"/>
      <c r="BH533" s="12"/>
      <c r="BI533" s="12"/>
      <c r="BJ533" s="12"/>
      <c r="BK533" s="80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s="3" customFormat="1" ht="24.9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2"/>
      <c r="BF534" s="12"/>
      <c r="BG534" s="12"/>
      <c r="BH534" s="12"/>
      <c r="BI534" s="12"/>
      <c r="BJ534" s="12"/>
      <c r="BK534" s="80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s="3" customFormat="1" ht="24.9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2"/>
      <c r="BF535" s="12"/>
      <c r="BG535" s="12"/>
      <c r="BH535" s="12"/>
      <c r="BI535" s="12"/>
      <c r="BJ535" s="12"/>
      <c r="BK535" s="80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s="3" customFormat="1" ht="24.9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2"/>
      <c r="BF536" s="12"/>
      <c r="BG536" s="12"/>
      <c r="BH536" s="12"/>
      <c r="BI536" s="12"/>
      <c r="BJ536" s="12"/>
      <c r="BK536" s="80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s="3" customFormat="1" ht="24.9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2"/>
      <c r="BF537" s="12"/>
      <c r="BG537" s="12"/>
      <c r="BH537" s="12"/>
      <c r="BI537" s="12"/>
      <c r="BJ537" s="12"/>
      <c r="BK537" s="80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s="3" customFormat="1" ht="24.9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2"/>
      <c r="BF538" s="12"/>
      <c r="BG538" s="12"/>
      <c r="BH538" s="12"/>
      <c r="BI538" s="12"/>
      <c r="BJ538" s="12"/>
      <c r="BK538" s="80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s="3" customFormat="1" ht="24.9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2"/>
      <c r="BF539" s="12"/>
      <c r="BG539" s="12"/>
      <c r="BH539" s="12"/>
      <c r="BI539" s="12"/>
      <c r="BJ539" s="12"/>
      <c r="BK539" s="80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s="3" customFormat="1" ht="24.9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2"/>
      <c r="BF540" s="12"/>
      <c r="BG540" s="12"/>
      <c r="BH540" s="12"/>
      <c r="BI540" s="12"/>
      <c r="BJ540" s="12"/>
      <c r="BK540" s="80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s="3" customFormat="1" ht="24.9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2"/>
      <c r="BF541" s="12"/>
      <c r="BG541" s="12"/>
      <c r="BH541" s="12"/>
      <c r="BI541" s="12"/>
      <c r="BJ541" s="12"/>
      <c r="BK541" s="80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s="3" customFormat="1" ht="24.9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2"/>
      <c r="BF542" s="12"/>
      <c r="BG542" s="12"/>
      <c r="BH542" s="12"/>
      <c r="BI542" s="12"/>
      <c r="BJ542" s="12"/>
      <c r="BK542" s="80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s="3" customFormat="1" ht="24.9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2"/>
      <c r="BF543" s="12"/>
      <c r="BG543" s="12"/>
      <c r="BH543" s="12"/>
      <c r="BI543" s="12"/>
      <c r="BJ543" s="12"/>
      <c r="BK543" s="80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s="3" customFormat="1" ht="24.9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2"/>
      <c r="BF544" s="12"/>
      <c r="BG544" s="12"/>
      <c r="BH544" s="12"/>
      <c r="BI544" s="12"/>
      <c r="BJ544" s="12"/>
      <c r="BK544" s="80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s="3" customFormat="1" ht="24.9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2"/>
      <c r="BF545" s="12"/>
      <c r="BG545" s="12"/>
      <c r="BH545" s="12"/>
      <c r="BI545" s="12"/>
      <c r="BJ545" s="12"/>
      <c r="BK545" s="80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s="3" customFormat="1" ht="24.9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2"/>
      <c r="BF546" s="12"/>
      <c r="BG546" s="12"/>
      <c r="BH546" s="12"/>
      <c r="BI546" s="12"/>
      <c r="BJ546" s="12"/>
      <c r="BK546" s="80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s="3" customFormat="1" ht="24.9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2"/>
      <c r="BF547" s="12"/>
      <c r="BG547" s="12"/>
      <c r="BH547" s="12"/>
      <c r="BI547" s="12"/>
      <c r="BJ547" s="12"/>
      <c r="BK547" s="80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s="3" customFormat="1" ht="24.9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2"/>
      <c r="BF548" s="12"/>
      <c r="BG548" s="12"/>
      <c r="BH548" s="12"/>
      <c r="BI548" s="12"/>
      <c r="BJ548" s="12"/>
      <c r="BK548" s="80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s="3" customFormat="1" ht="24.9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2"/>
      <c r="BF549" s="12"/>
      <c r="BG549" s="12"/>
      <c r="BH549" s="12"/>
      <c r="BI549" s="12"/>
      <c r="BJ549" s="12"/>
      <c r="BK549" s="80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s="3" customFormat="1" ht="24.9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2"/>
      <c r="BF550" s="12"/>
      <c r="BG550" s="12"/>
      <c r="BH550" s="12"/>
      <c r="BI550" s="12"/>
      <c r="BJ550" s="12"/>
      <c r="BK550" s="80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s="3" customFormat="1" ht="24.9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2"/>
      <c r="BF551" s="12"/>
      <c r="BG551" s="12"/>
      <c r="BH551" s="12"/>
      <c r="BI551" s="12"/>
      <c r="BJ551" s="12"/>
      <c r="BK551" s="80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s="3" customFormat="1" ht="24.9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2"/>
      <c r="BF552" s="12"/>
      <c r="BG552" s="12"/>
      <c r="BH552" s="12"/>
      <c r="BI552" s="12"/>
      <c r="BJ552" s="12"/>
      <c r="BK552" s="80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s="3" customFormat="1" ht="24.9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2"/>
      <c r="BF553" s="12"/>
      <c r="BG553" s="12"/>
      <c r="BH553" s="12"/>
      <c r="BI553" s="12"/>
      <c r="BJ553" s="12"/>
      <c r="BK553" s="80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s="3" customFormat="1" ht="24.9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2"/>
      <c r="BF554" s="12"/>
      <c r="BG554" s="12"/>
      <c r="BH554" s="12"/>
      <c r="BI554" s="12"/>
      <c r="BJ554" s="12"/>
      <c r="BK554" s="80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s="3" customFormat="1" ht="24.9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2"/>
      <c r="BF555" s="12"/>
      <c r="BG555" s="12"/>
      <c r="BH555" s="12"/>
      <c r="BI555" s="12"/>
      <c r="BJ555" s="12"/>
      <c r="BK555" s="80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s="3" customFormat="1" ht="24.9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2"/>
      <c r="BF556" s="12"/>
      <c r="BG556" s="12"/>
      <c r="BH556" s="12"/>
      <c r="BI556" s="12"/>
      <c r="BJ556" s="12"/>
      <c r="BK556" s="80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s="3" customFormat="1" ht="24.9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2"/>
      <c r="BF557" s="12"/>
      <c r="BG557" s="12"/>
      <c r="BH557" s="12"/>
      <c r="BI557" s="12"/>
      <c r="BJ557" s="12"/>
      <c r="BK557" s="80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s="3" customFormat="1" ht="24.9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2"/>
      <c r="BF558" s="12"/>
      <c r="BG558" s="12"/>
      <c r="BH558" s="12"/>
      <c r="BI558" s="12"/>
      <c r="BJ558" s="12"/>
      <c r="BK558" s="80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s="3" customFormat="1" ht="24.9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2"/>
      <c r="BF559" s="12"/>
      <c r="BG559" s="12"/>
      <c r="BH559" s="12"/>
      <c r="BI559" s="12"/>
      <c r="BJ559" s="12"/>
      <c r="BK559" s="80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s="3" customFormat="1" ht="24.9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2"/>
      <c r="BF560" s="12"/>
      <c r="BG560" s="12"/>
      <c r="BH560" s="12"/>
      <c r="BI560" s="12"/>
      <c r="BJ560" s="12"/>
      <c r="BK560" s="80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s="3" customFormat="1" ht="24.9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2"/>
      <c r="BF561" s="12"/>
      <c r="BG561" s="12"/>
      <c r="BH561" s="12"/>
      <c r="BI561" s="12"/>
      <c r="BJ561" s="12"/>
      <c r="BK561" s="80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s="3" customFormat="1" ht="24.9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2"/>
      <c r="BF562" s="12"/>
      <c r="BG562" s="12"/>
      <c r="BH562" s="12"/>
      <c r="BI562" s="12"/>
      <c r="BJ562" s="12"/>
      <c r="BK562" s="80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s="3" customFormat="1" ht="24.9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2"/>
      <c r="BF563" s="12"/>
      <c r="BG563" s="12"/>
      <c r="BH563" s="12"/>
      <c r="BI563" s="12"/>
      <c r="BJ563" s="12"/>
      <c r="BK563" s="80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s="3" customFormat="1" ht="24.9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2"/>
      <c r="BF564" s="12"/>
      <c r="BG564" s="12"/>
      <c r="BH564" s="12"/>
      <c r="BI564" s="12"/>
      <c r="BJ564" s="12"/>
      <c r="BK564" s="80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s="3" customFormat="1" ht="24.9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2"/>
      <c r="BF565" s="12"/>
      <c r="BG565" s="12"/>
      <c r="BH565" s="12"/>
      <c r="BI565" s="12"/>
      <c r="BJ565" s="12"/>
      <c r="BK565" s="80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s="3" customFormat="1" ht="24.9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2"/>
      <c r="BF566" s="12"/>
      <c r="BG566" s="12"/>
      <c r="BH566" s="12"/>
      <c r="BI566" s="12"/>
      <c r="BJ566" s="12"/>
      <c r="BK566" s="80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s="3" customFormat="1" ht="24.9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2"/>
      <c r="BF567" s="12"/>
      <c r="BG567" s="12"/>
      <c r="BH567" s="12"/>
      <c r="BI567" s="12"/>
      <c r="BJ567" s="12"/>
      <c r="BK567" s="80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s="3" customFormat="1" ht="24.9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2"/>
      <c r="BF568" s="12"/>
      <c r="BG568" s="12"/>
      <c r="BH568" s="12"/>
      <c r="BI568" s="12"/>
      <c r="BJ568" s="12"/>
      <c r="BK568" s="80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s="3" customFormat="1" ht="24.9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2"/>
      <c r="BF569" s="12"/>
      <c r="BG569" s="12"/>
      <c r="BH569" s="12"/>
      <c r="BI569" s="12"/>
      <c r="BJ569" s="12"/>
      <c r="BK569" s="80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s="3" customFormat="1" ht="24.9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2"/>
      <c r="BF570" s="12"/>
      <c r="BG570" s="12"/>
      <c r="BH570" s="12"/>
      <c r="BI570" s="12"/>
      <c r="BJ570" s="12"/>
      <c r="BK570" s="80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s="3" customFormat="1" ht="24.9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2"/>
      <c r="BF571" s="12"/>
      <c r="BG571" s="12"/>
      <c r="BH571" s="12"/>
      <c r="BI571" s="12"/>
      <c r="BJ571" s="12"/>
      <c r="BK571" s="80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s="3" customFormat="1" ht="24.9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2"/>
      <c r="BF572" s="12"/>
      <c r="BG572" s="12"/>
      <c r="BH572" s="12"/>
      <c r="BI572" s="12"/>
      <c r="BJ572" s="12"/>
      <c r="BK572" s="80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s="3" customFormat="1" ht="24.9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2"/>
      <c r="BF573" s="12"/>
      <c r="BG573" s="12"/>
      <c r="BH573" s="12"/>
      <c r="BI573" s="12"/>
      <c r="BJ573" s="12"/>
      <c r="BK573" s="80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s="3" customFormat="1" ht="24.9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2"/>
      <c r="BF574" s="12"/>
      <c r="BG574" s="12"/>
      <c r="BH574" s="12"/>
      <c r="BI574" s="12"/>
      <c r="BJ574" s="12"/>
      <c r="BK574" s="80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s="3" customFormat="1" ht="24.9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2"/>
      <c r="BF575" s="12"/>
      <c r="BG575" s="12"/>
      <c r="BH575" s="12"/>
      <c r="BI575" s="12"/>
      <c r="BJ575" s="12"/>
      <c r="BK575" s="80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s="3" customFormat="1" ht="24.9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2"/>
      <c r="BF576" s="12"/>
      <c r="BG576" s="12"/>
      <c r="BH576" s="12"/>
      <c r="BI576" s="12"/>
      <c r="BJ576" s="12"/>
      <c r="BK576" s="80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s="3" customFormat="1" ht="24.9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2"/>
      <c r="BF577" s="12"/>
      <c r="BG577" s="12"/>
      <c r="BH577" s="12"/>
      <c r="BI577" s="12"/>
      <c r="BJ577" s="12"/>
      <c r="BK577" s="80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s="3" customFormat="1" ht="24.9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2"/>
      <c r="BF578" s="12"/>
      <c r="BG578" s="12"/>
      <c r="BH578" s="12"/>
      <c r="BI578" s="12"/>
      <c r="BJ578" s="12"/>
      <c r="BK578" s="80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s="3" customFormat="1" ht="24.9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2"/>
      <c r="BF579" s="12"/>
      <c r="BG579" s="12"/>
      <c r="BH579" s="12"/>
      <c r="BI579" s="12"/>
      <c r="BJ579" s="12"/>
      <c r="BK579" s="80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s="3" customFormat="1" ht="24.9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2"/>
      <c r="BF580" s="12"/>
      <c r="BG580" s="12"/>
      <c r="BH580" s="12"/>
      <c r="BI580" s="12"/>
      <c r="BJ580" s="12"/>
      <c r="BK580" s="80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s="3" customFormat="1" ht="24.9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2"/>
      <c r="BF581" s="12"/>
      <c r="BG581" s="12"/>
      <c r="BH581" s="12"/>
      <c r="BI581" s="12"/>
      <c r="BJ581" s="12"/>
      <c r="BK581" s="80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s="3" customFormat="1" ht="24.9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2"/>
      <c r="BF582" s="12"/>
      <c r="BG582" s="12"/>
      <c r="BH582" s="12"/>
      <c r="BI582" s="12"/>
      <c r="BJ582" s="12"/>
      <c r="BK582" s="80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s="3" customFormat="1" ht="24.9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2"/>
      <c r="BF583" s="12"/>
      <c r="BG583" s="12"/>
      <c r="BH583" s="12"/>
      <c r="BI583" s="12"/>
      <c r="BJ583" s="12"/>
      <c r="BK583" s="80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s="3" customFormat="1" ht="24.9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2"/>
      <c r="BF584" s="12"/>
      <c r="BG584" s="12"/>
      <c r="BH584" s="12"/>
      <c r="BI584" s="12"/>
      <c r="BJ584" s="12"/>
      <c r="BK584" s="80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s="3" customFormat="1" ht="24.9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2"/>
      <c r="BF585" s="12"/>
      <c r="BG585" s="12"/>
      <c r="BH585" s="12"/>
      <c r="BI585" s="12"/>
      <c r="BJ585" s="12"/>
      <c r="BK585" s="80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s="3" customFormat="1" ht="24.9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2"/>
      <c r="BF586" s="12"/>
      <c r="BG586" s="12"/>
      <c r="BH586" s="12"/>
      <c r="BI586" s="12"/>
      <c r="BJ586" s="12"/>
      <c r="BK586" s="80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s="3" customFormat="1" ht="24.9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2"/>
      <c r="BF587" s="12"/>
      <c r="BG587" s="12"/>
      <c r="BH587" s="12"/>
      <c r="BI587" s="12"/>
      <c r="BJ587" s="12"/>
      <c r="BK587" s="80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s="3" customFormat="1" ht="24.9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2"/>
      <c r="BF588" s="12"/>
      <c r="BG588" s="12"/>
      <c r="BH588" s="12"/>
      <c r="BI588" s="12"/>
      <c r="BJ588" s="12"/>
      <c r="BK588" s="80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s="3" customFormat="1" ht="24.9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2"/>
      <c r="BF589" s="12"/>
      <c r="BG589" s="12"/>
      <c r="BH589" s="12"/>
      <c r="BI589" s="12"/>
      <c r="BJ589" s="12"/>
      <c r="BK589" s="80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s="3" customFormat="1" ht="24.9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2"/>
      <c r="BF590" s="12"/>
      <c r="BG590" s="12"/>
      <c r="BH590" s="12"/>
      <c r="BI590" s="12"/>
      <c r="BJ590" s="12"/>
      <c r="BK590" s="80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s="3" customFormat="1" ht="24.9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2"/>
      <c r="BF591" s="12"/>
      <c r="BG591" s="12"/>
      <c r="BH591" s="12"/>
      <c r="BI591" s="12"/>
      <c r="BJ591" s="12"/>
      <c r="BK591" s="80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s="3" customFormat="1" ht="24.9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2"/>
      <c r="BF592" s="12"/>
      <c r="BG592" s="12"/>
      <c r="BH592" s="12"/>
      <c r="BI592" s="12"/>
      <c r="BJ592" s="12"/>
      <c r="BK592" s="80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s="3" customFormat="1" ht="24.9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2"/>
      <c r="BF593" s="12"/>
      <c r="BG593" s="12"/>
      <c r="BH593" s="12"/>
      <c r="BI593" s="12"/>
      <c r="BJ593" s="12"/>
      <c r="BK593" s="80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s="3" customFormat="1" ht="24.9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2"/>
      <c r="BF594" s="12"/>
      <c r="BG594" s="12"/>
      <c r="BH594" s="12"/>
      <c r="BI594" s="12"/>
      <c r="BJ594" s="12"/>
      <c r="BK594" s="80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s="3" customFormat="1" ht="24.9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2"/>
      <c r="BF595" s="12"/>
      <c r="BG595" s="12"/>
      <c r="BH595" s="12"/>
      <c r="BI595" s="12"/>
      <c r="BJ595" s="12"/>
      <c r="BK595" s="80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s="3" customFormat="1" ht="24.9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2"/>
      <c r="BF596" s="12"/>
      <c r="BG596" s="12"/>
      <c r="BH596" s="12"/>
      <c r="BI596" s="12"/>
      <c r="BJ596" s="12"/>
      <c r="BK596" s="80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s="3" customFormat="1" ht="24.9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2"/>
      <c r="BF597" s="12"/>
      <c r="BG597" s="12"/>
      <c r="BH597" s="12"/>
      <c r="BI597" s="12"/>
      <c r="BJ597" s="12"/>
      <c r="BK597" s="80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s="3" customFormat="1" ht="24.9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2"/>
      <c r="BF598" s="12"/>
      <c r="BG598" s="12"/>
      <c r="BH598" s="12"/>
      <c r="BI598" s="12"/>
      <c r="BJ598" s="12"/>
      <c r="BK598" s="80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s="3" customFormat="1" ht="24.9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2"/>
      <c r="BF599" s="12"/>
      <c r="BG599" s="12"/>
      <c r="BH599" s="12"/>
      <c r="BI599" s="12"/>
      <c r="BJ599" s="12"/>
      <c r="BK599" s="80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s="3" customFormat="1" ht="24.9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2"/>
      <c r="BF600" s="12"/>
      <c r="BG600" s="12"/>
      <c r="BH600" s="12"/>
      <c r="BI600" s="12"/>
      <c r="BJ600" s="12"/>
      <c r="BK600" s="80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s="3" customFormat="1" ht="24.9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2"/>
      <c r="BF601" s="12"/>
      <c r="BG601" s="12"/>
      <c r="BH601" s="12"/>
      <c r="BI601" s="12"/>
      <c r="BJ601" s="12"/>
      <c r="BK601" s="80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s="3" customFormat="1" ht="24.9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2"/>
      <c r="BF602" s="12"/>
      <c r="BG602" s="12"/>
      <c r="BH602" s="12"/>
      <c r="BI602" s="12"/>
      <c r="BJ602" s="12"/>
      <c r="BK602" s="80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s="3" customFormat="1" ht="24.9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2"/>
      <c r="BF603" s="12"/>
      <c r="BG603" s="12"/>
      <c r="BH603" s="12"/>
      <c r="BI603" s="12"/>
      <c r="BJ603" s="12"/>
      <c r="BK603" s="80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s="3" customFormat="1" ht="24.9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2"/>
      <c r="BF604" s="12"/>
      <c r="BG604" s="12"/>
      <c r="BH604" s="12"/>
      <c r="BI604" s="12"/>
      <c r="BJ604" s="12"/>
      <c r="BK604" s="80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s="3" customFormat="1" ht="24.9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2"/>
      <c r="BF605" s="12"/>
      <c r="BG605" s="12"/>
      <c r="BH605" s="12"/>
      <c r="BI605" s="12"/>
      <c r="BJ605" s="12"/>
      <c r="BK605" s="80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s="3" customFormat="1" ht="24.9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2"/>
      <c r="BF606" s="12"/>
      <c r="BG606" s="12"/>
      <c r="BH606" s="12"/>
      <c r="BI606" s="12"/>
      <c r="BJ606" s="12"/>
      <c r="BK606" s="80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s="3" customFormat="1" ht="24.9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2"/>
      <c r="BF607" s="12"/>
      <c r="BG607" s="12"/>
      <c r="BH607" s="12"/>
      <c r="BI607" s="12"/>
      <c r="BJ607" s="12"/>
      <c r="BK607" s="80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s="3" customFormat="1" ht="24.9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2"/>
      <c r="BF608" s="12"/>
      <c r="BG608" s="12"/>
      <c r="BH608" s="12"/>
      <c r="BI608" s="12"/>
      <c r="BJ608" s="12"/>
      <c r="BK608" s="80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s="3" customFormat="1" ht="24.9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2"/>
      <c r="BF609" s="12"/>
      <c r="BG609" s="12"/>
      <c r="BH609" s="12"/>
      <c r="BI609" s="12"/>
      <c r="BJ609" s="12"/>
      <c r="BK609" s="80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s="3" customFormat="1" ht="24.9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2"/>
      <c r="BF610" s="12"/>
      <c r="BG610" s="12"/>
      <c r="BH610" s="12"/>
      <c r="BI610" s="12"/>
      <c r="BJ610" s="12"/>
      <c r="BK610" s="80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s="3" customFormat="1" ht="24.9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2"/>
      <c r="BF611" s="12"/>
      <c r="BG611" s="12"/>
      <c r="BH611" s="12"/>
      <c r="BI611" s="12"/>
      <c r="BJ611" s="12"/>
      <c r="BK611" s="80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s="3" customFormat="1" ht="24.9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2"/>
      <c r="BF612" s="12"/>
      <c r="BG612" s="12"/>
      <c r="BH612" s="12"/>
      <c r="BI612" s="12"/>
      <c r="BJ612" s="12"/>
      <c r="BK612" s="80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s="3" customFormat="1" ht="24.9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2"/>
      <c r="BF613" s="12"/>
      <c r="BG613" s="12"/>
      <c r="BH613" s="12"/>
      <c r="BI613" s="12"/>
      <c r="BJ613" s="12"/>
      <c r="BK613" s="80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s="3" customFormat="1" ht="24.9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2"/>
      <c r="BF614" s="12"/>
      <c r="BG614" s="12"/>
      <c r="BH614" s="12"/>
      <c r="BI614" s="12"/>
      <c r="BJ614" s="12"/>
      <c r="BK614" s="80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s="3" customFormat="1" ht="24.9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2"/>
      <c r="BF615" s="12"/>
      <c r="BG615" s="12"/>
      <c r="BH615" s="12"/>
      <c r="BI615" s="12"/>
      <c r="BJ615" s="12"/>
      <c r="BK615" s="80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s="3" customFormat="1" ht="24.9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2"/>
      <c r="BF616" s="12"/>
      <c r="BG616" s="12"/>
      <c r="BH616" s="12"/>
      <c r="BI616" s="12"/>
      <c r="BJ616" s="12"/>
      <c r="BK616" s="80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s="3" customFormat="1" ht="24.9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2"/>
      <c r="BF617" s="12"/>
      <c r="BG617" s="12"/>
      <c r="BH617" s="12"/>
      <c r="BI617" s="12"/>
      <c r="BJ617" s="12"/>
      <c r="BK617" s="80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s="3" customFormat="1" ht="24.9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2"/>
      <c r="BF618" s="12"/>
      <c r="BG618" s="12"/>
      <c r="BH618" s="12"/>
      <c r="BI618" s="12"/>
      <c r="BJ618" s="12"/>
      <c r="BK618" s="80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s="3" customFormat="1" ht="24.9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2"/>
      <c r="BF619" s="12"/>
      <c r="BG619" s="12"/>
      <c r="BH619" s="12"/>
      <c r="BI619" s="12"/>
      <c r="BJ619" s="12"/>
      <c r="BK619" s="80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s="3" customFormat="1" ht="24.9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2"/>
      <c r="BF620" s="12"/>
      <c r="BG620" s="12"/>
      <c r="BH620" s="12"/>
      <c r="BI620" s="12"/>
      <c r="BJ620" s="12"/>
      <c r="BK620" s="80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s="3" customFormat="1" ht="24.9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2"/>
      <c r="BF621" s="12"/>
      <c r="BG621" s="12"/>
      <c r="BH621" s="12"/>
      <c r="BI621" s="12"/>
      <c r="BJ621" s="12"/>
      <c r="BK621" s="80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s="3" customFormat="1" ht="24.9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2"/>
      <c r="BF622" s="12"/>
      <c r="BG622" s="12"/>
      <c r="BH622" s="12"/>
      <c r="BI622" s="12"/>
      <c r="BJ622" s="12"/>
      <c r="BK622" s="80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s="3" customFormat="1" ht="24.9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2"/>
      <c r="BF623" s="12"/>
      <c r="BG623" s="12"/>
      <c r="BH623" s="12"/>
      <c r="BI623" s="12"/>
      <c r="BJ623" s="12"/>
      <c r="BK623" s="80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s="3" customFormat="1" ht="24.9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2"/>
      <c r="BF624" s="12"/>
      <c r="BG624" s="12"/>
      <c r="BH624" s="12"/>
      <c r="BI624" s="12"/>
      <c r="BJ624" s="12"/>
      <c r="BK624" s="80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s="3" customFormat="1" ht="24.9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2"/>
      <c r="BF625" s="12"/>
      <c r="BG625" s="12"/>
      <c r="BH625" s="12"/>
      <c r="BI625" s="12"/>
      <c r="BJ625" s="12"/>
      <c r="BK625" s="80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s="3" customFormat="1" ht="24.9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2"/>
      <c r="BF626" s="12"/>
      <c r="BG626" s="12"/>
      <c r="BH626" s="12"/>
      <c r="BI626" s="12"/>
      <c r="BJ626" s="12"/>
      <c r="BK626" s="80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s="3" customFormat="1" ht="24.9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2"/>
      <c r="BF627" s="12"/>
      <c r="BG627" s="12"/>
      <c r="BH627" s="12"/>
      <c r="BI627" s="12"/>
      <c r="BJ627" s="12"/>
      <c r="BK627" s="80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s="3" customFormat="1" ht="24.9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2"/>
      <c r="BF628" s="12"/>
      <c r="BG628" s="12"/>
      <c r="BH628" s="12"/>
      <c r="BI628" s="12"/>
      <c r="BJ628" s="12"/>
      <c r="BK628" s="80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s="3" customFormat="1" ht="24.9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2"/>
      <c r="BF629" s="12"/>
      <c r="BG629" s="12"/>
      <c r="BH629" s="12"/>
      <c r="BI629" s="12"/>
      <c r="BJ629" s="12"/>
      <c r="BK629" s="80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s="3" customFormat="1" ht="24.9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2"/>
      <c r="BF630" s="12"/>
      <c r="BG630" s="12"/>
      <c r="BH630" s="12"/>
      <c r="BI630" s="12"/>
      <c r="BJ630" s="12"/>
      <c r="BK630" s="80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s="3" customFormat="1" ht="24.9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2"/>
      <c r="BF631" s="12"/>
      <c r="BG631" s="12"/>
      <c r="BH631" s="12"/>
      <c r="BI631" s="12"/>
      <c r="BJ631" s="12"/>
      <c r="BK631" s="80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s="3" customFormat="1" ht="24.9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2"/>
      <c r="BF632" s="12"/>
      <c r="BG632" s="12"/>
      <c r="BH632" s="12"/>
      <c r="BI632" s="12"/>
      <c r="BJ632" s="12"/>
      <c r="BK632" s="80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s="3" customFormat="1" ht="24.9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2"/>
      <c r="BF633" s="12"/>
      <c r="BG633" s="12"/>
      <c r="BH633" s="12"/>
      <c r="BI633" s="12"/>
      <c r="BJ633" s="12"/>
      <c r="BK633" s="80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s="3" customFormat="1" ht="24.9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2"/>
      <c r="BF634" s="12"/>
      <c r="BG634" s="12"/>
      <c r="BH634" s="12"/>
      <c r="BI634" s="12"/>
      <c r="BJ634" s="12"/>
      <c r="BK634" s="80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s="3" customFormat="1" ht="24.9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2"/>
      <c r="BF635" s="12"/>
      <c r="BG635" s="12"/>
      <c r="BH635" s="12"/>
      <c r="BI635" s="12"/>
      <c r="BJ635" s="12"/>
      <c r="BK635" s="80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s="3" customFormat="1" ht="24.9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2"/>
      <c r="BF636" s="12"/>
      <c r="BG636" s="12"/>
      <c r="BH636" s="12"/>
      <c r="BI636" s="12"/>
      <c r="BJ636" s="12"/>
      <c r="BK636" s="80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s="3" customFormat="1" ht="24.9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2"/>
      <c r="BF637" s="12"/>
      <c r="BG637" s="12"/>
      <c r="BH637" s="12"/>
      <c r="BI637" s="12"/>
      <c r="BJ637" s="12"/>
      <c r="BK637" s="80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s="3" customFormat="1" ht="24.9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2"/>
      <c r="BF638" s="12"/>
      <c r="BG638" s="12"/>
      <c r="BH638" s="12"/>
      <c r="BI638" s="12"/>
      <c r="BJ638" s="12"/>
      <c r="BK638" s="80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s="3" customFormat="1" ht="24.9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2"/>
      <c r="BF639" s="12"/>
      <c r="BG639" s="12"/>
      <c r="BH639" s="12"/>
      <c r="BI639" s="12"/>
      <c r="BJ639" s="12"/>
      <c r="BK639" s="80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s="3" customFormat="1" ht="24.9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2"/>
      <c r="BF640" s="12"/>
      <c r="BG640" s="12"/>
      <c r="BH640" s="12"/>
      <c r="BI640" s="12"/>
      <c r="BJ640" s="12"/>
      <c r="BK640" s="80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s="3" customFormat="1" ht="24.9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2"/>
      <c r="BF641" s="12"/>
      <c r="BG641" s="12"/>
      <c r="BH641" s="12"/>
      <c r="BI641" s="12"/>
      <c r="BJ641" s="12"/>
      <c r="BK641" s="80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s="3" customFormat="1" ht="24.9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2"/>
      <c r="BF642" s="12"/>
      <c r="BG642" s="12"/>
      <c r="BH642" s="12"/>
      <c r="BI642" s="12"/>
      <c r="BJ642" s="12"/>
      <c r="BK642" s="80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s="3" customFormat="1" ht="24.9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2"/>
      <c r="BF643" s="12"/>
      <c r="BG643" s="12"/>
      <c r="BH643" s="12"/>
      <c r="BI643" s="12"/>
      <c r="BJ643" s="12"/>
      <c r="BK643" s="80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s="3" customFormat="1" ht="24.9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2"/>
      <c r="BF644" s="12"/>
      <c r="BG644" s="12"/>
      <c r="BH644" s="12"/>
      <c r="BI644" s="12"/>
      <c r="BJ644" s="12"/>
      <c r="BK644" s="80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s="3" customFormat="1" ht="24.9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2"/>
      <c r="BF645" s="12"/>
      <c r="BG645" s="12"/>
      <c r="BH645" s="12"/>
      <c r="BI645" s="12"/>
      <c r="BJ645" s="12"/>
      <c r="BK645" s="80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s="3" customFormat="1" ht="24.9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2"/>
      <c r="BF646" s="12"/>
      <c r="BG646" s="12"/>
      <c r="BH646" s="12"/>
      <c r="BI646" s="12"/>
      <c r="BJ646" s="12"/>
      <c r="BK646" s="80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s="3" customFormat="1" ht="24.9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2"/>
      <c r="BF647" s="12"/>
      <c r="BG647" s="12"/>
      <c r="BH647" s="12"/>
      <c r="BI647" s="12"/>
      <c r="BJ647" s="12"/>
      <c r="BK647" s="80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s="3" customFormat="1" ht="24.9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2"/>
      <c r="BF648" s="12"/>
      <c r="BG648" s="12"/>
      <c r="BH648" s="12"/>
      <c r="BI648" s="12"/>
      <c r="BJ648" s="12"/>
      <c r="BK648" s="80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s="3" customFormat="1" ht="24.9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2"/>
      <c r="BF649" s="12"/>
      <c r="BG649" s="12"/>
      <c r="BH649" s="12"/>
      <c r="BI649" s="12"/>
      <c r="BJ649" s="12"/>
      <c r="BK649" s="80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s="3" customFormat="1" ht="24.9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2"/>
      <c r="BF650" s="12"/>
      <c r="BG650" s="12"/>
      <c r="BH650" s="12"/>
      <c r="BI650" s="12"/>
      <c r="BJ650" s="12"/>
      <c r="BK650" s="80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s="3" customFormat="1" ht="24.9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2"/>
      <c r="BF651" s="12"/>
      <c r="BG651" s="12"/>
      <c r="BH651" s="12"/>
      <c r="BI651" s="12"/>
      <c r="BJ651" s="12"/>
      <c r="BK651" s="80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s="3" customFormat="1" ht="24.9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2"/>
      <c r="BF652" s="12"/>
      <c r="BG652" s="12"/>
      <c r="BH652" s="12"/>
      <c r="BI652" s="12"/>
      <c r="BJ652" s="12"/>
      <c r="BK652" s="80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s="3" customFormat="1" ht="24.9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2"/>
      <c r="BF653" s="12"/>
      <c r="BG653" s="12"/>
      <c r="BH653" s="12"/>
      <c r="BI653" s="12"/>
      <c r="BJ653" s="12"/>
      <c r="BK653" s="80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s="3" customFormat="1" ht="24.9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2"/>
      <c r="BF654" s="12"/>
      <c r="BG654" s="12"/>
      <c r="BH654" s="12"/>
      <c r="BI654" s="12"/>
      <c r="BJ654" s="12"/>
      <c r="BK654" s="80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s="3" customFormat="1" ht="24.9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2"/>
      <c r="BF655" s="12"/>
      <c r="BG655" s="12"/>
      <c r="BH655" s="12"/>
      <c r="BI655" s="12"/>
      <c r="BJ655" s="12"/>
      <c r="BK655" s="80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s="3" customFormat="1" ht="24.9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2"/>
      <c r="BF656" s="12"/>
      <c r="BG656" s="12"/>
      <c r="BH656" s="12"/>
      <c r="BI656" s="12"/>
      <c r="BJ656" s="12"/>
      <c r="BK656" s="80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s="3" customFormat="1" ht="24.9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2"/>
      <c r="BF657" s="12"/>
      <c r="BG657" s="12"/>
      <c r="BH657" s="12"/>
      <c r="BI657" s="12"/>
      <c r="BJ657" s="12"/>
      <c r="BK657" s="80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s="3" customFormat="1" ht="24.9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2"/>
      <c r="BF658" s="12"/>
      <c r="BG658" s="12"/>
      <c r="BH658" s="12"/>
      <c r="BI658" s="12"/>
      <c r="BJ658" s="12"/>
      <c r="BK658" s="80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s="3" customFormat="1" ht="24.9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2"/>
      <c r="BF659" s="12"/>
      <c r="BG659" s="12"/>
      <c r="BH659" s="12"/>
      <c r="BI659" s="12"/>
      <c r="BJ659" s="12"/>
      <c r="BK659" s="80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s="3" customFormat="1" ht="24.9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2"/>
      <c r="BF660" s="12"/>
      <c r="BG660" s="12"/>
      <c r="BH660" s="12"/>
      <c r="BI660" s="12"/>
      <c r="BJ660" s="12"/>
      <c r="BK660" s="80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s="3" customFormat="1" ht="24.9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2"/>
      <c r="BF661" s="12"/>
      <c r="BG661" s="12"/>
      <c r="BH661" s="12"/>
      <c r="BI661" s="12"/>
      <c r="BJ661" s="12"/>
      <c r="BK661" s="80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s="3" customFormat="1" ht="24.9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2"/>
      <c r="BF662" s="12"/>
      <c r="BG662" s="12"/>
      <c r="BH662" s="12"/>
      <c r="BI662" s="12"/>
      <c r="BJ662" s="12"/>
      <c r="BK662" s="80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s="3" customFormat="1" ht="24.9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2"/>
      <c r="BF663" s="12"/>
      <c r="BG663" s="12"/>
      <c r="BH663" s="12"/>
      <c r="BI663" s="12"/>
      <c r="BJ663" s="12"/>
      <c r="BK663" s="80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s="3" customFormat="1" ht="24.9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2"/>
      <c r="BF664" s="12"/>
      <c r="BG664" s="12"/>
      <c r="BH664" s="12"/>
      <c r="BI664" s="12"/>
      <c r="BJ664" s="12"/>
      <c r="BK664" s="80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s="3" customFormat="1" ht="24.9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2"/>
      <c r="BF665" s="12"/>
      <c r="BG665" s="12"/>
      <c r="BH665" s="12"/>
      <c r="BI665" s="12"/>
      <c r="BJ665" s="12"/>
      <c r="BK665" s="80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s="3" customFormat="1" ht="24.9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2"/>
      <c r="BF666" s="12"/>
      <c r="BG666" s="12"/>
      <c r="BH666" s="12"/>
      <c r="BI666" s="12"/>
      <c r="BJ666" s="12"/>
      <c r="BK666" s="80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s="3" customFormat="1" ht="24.9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2"/>
      <c r="BF667" s="12"/>
      <c r="BG667" s="12"/>
      <c r="BH667" s="12"/>
      <c r="BI667" s="12"/>
      <c r="BJ667" s="12"/>
      <c r="BK667" s="80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s="3" customFormat="1" ht="24.9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2"/>
      <c r="BF668" s="12"/>
      <c r="BG668" s="12"/>
      <c r="BH668" s="12"/>
      <c r="BI668" s="12"/>
      <c r="BJ668" s="12"/>
      <c r="BK668" s="80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s="3" customFormat="1" ht="24.9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2"/>
      <c r="BF669" s="12"/>
      <c r="BG669" s="12"/>
      <c r="BH669" s="12"/>
      <c r="BI669" s="12"/>
      <c r="BJ669" s="12"/>
      <c r="BK669" s="80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s="3" customFormat="1" ht="24.9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2"/>
      <c r="BF670" s="12"/>
      <c r="BG670" s="12"/>
      <c r="BH670" s="12"/>
      <c r="BI670" s="12"/>
      <c r="BJ670" s="12"/>
      <c r="BK670" s="80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s="3" customFormat="1" ht="24.9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2"/>
      <c r="BF671" s="12"/>
      <c r="BG671" s="12"/>
      <c r="BH671" s="12"/>
      <c r="BI671" s="12"/>
      <c r="BJ671" s="12"/>
      <c r="BK671" s="80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s="3" customFormat="1" ht="24.9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2"/>
      <c r="BF672" s="12"/>
      <c r="BG672" s="12"/>
      <c r="BH672" s="12"/>
      <c r="BI672" s="12"/>
      <c r="BJ672" s="12"/>
      <c r="BK672" s="80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s="3" customFormat="1" ht="24.9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2"/>
      <c r="BF673" s="12"/>
      <c r="BG673" s="12"/>
      <c r="BH673" s="12"/>
      <c r="BI673" s="12"/>
      <c r="BJ673" s="12"/>
      <c r="BK673" s="80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s="3" customFormat="1" ht="24.9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2"/>
      <c r="BF674" s="12"/>
      <c r="BG674" s="12"/>
      <c r="BH674" s="12"/>
      <c r="BI674" s="12"/>
      <c r="BJ674" s="12"/>
      <c r="BK674" s="80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s="3" customFormat="1" ht="24.9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2"/>
      <c r="BF675" s="12"/>
      <c r="BG675" s="12"/>
      <c r="BH675" s="12"/>
      <c r="BI675" s="12"/>
      <c r="BJ675" s="12"/>
      <c r="BK675" s="80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s="3" customFormat="1" ht="24.9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2"/>
      <c r="BF676" s="12"/>
      <c r="BG676" s="12"/>
      <c r="BH676" s="12"/>
      <c r="BI676" s="12"/>
      <c r="BJ676" s="12"/>
      <c r="BK676" s="80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s="3" customFormat="1" ht="24.9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2"/>
      <c r="BF677" s="12"/>
      <c r="BG677" s="12"/>
      <c r="BH677" s="12"/>
      <c r="BI677" s="12"/>
      <c r="BJ677" s="12"/>
      <c r="BK677" s="80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s="3" customFormat="1" ht="24.9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2"/>
      <c r="BF678" s="12"/>
      <c r="BG678" s="12"/>
      <c r="BH678" s="12"/>
      <c r="BI678" s="12"/>
      <c r="BJ678" s="12"/>
      <c r="BK678" s="80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s="3" customFormat="1" ht="24.9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2"/>
      <c r="BF679" s="12"/>
      <c r="BG679" s="12"/>
      <c r="BH679" s="12"/>
      <c r="BI679" s="12"/>
      <c r="BJ679" s="12"/>
      <c r="BK679" s="80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s="3" customFormat="1" ht="24.9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2"/>
      <c r="BF680" s="12"/>
      <c r="BG680" s="12"/>
      <c r="BH680" s="12"/>
      <c r="BI680" s="12"/>
      <c r="BJ680" s="12"/>
      <c r="BK680" s="80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s="3" customFormat="1" ht="24.9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2"/>
      <c r="BF681" s="12"/>
      <c r="BG681" s="12"/>
      <c r="BH681" s="12"/>
      <c r="BI681" s="12"/>
      <c r="BJ681" s="12"/>
      <c r="BK681" s="80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s="3" customFormat="1" ht="24.9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2"/>
      <c r="BF682" s="12"/>
      <c r="BG682" s="12"/>
      <c r="BH682" s="12"/>
      <c r="BI682" s="12"/>
      <c r="BJ682" s="12"/>
      <c r="BK682" s="80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s="3" customFormat="1" ht="24.9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2"/>
      <c r="BF683" s="12"/>
      <c r="BG683" s="12"/>
      <c r="BH683" s="12"/>
      <c r="BI683" s="12"/>
      <c r="BJ683" s="12"/>
      <c r="BK683" s="80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s="3" customFormat="1" ht="24.9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2"/>
      <c r="BF684" s="12"/>
      <c r="BG684" s="12"/>
      <c r="BH684" s="12"/>
      <c r="BI684" s="12"/>
      <c r="BJ684" s="12"/>
      <c r="BK684" s="80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s="3" customFormat="1" ht="24.9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2"/>
      <c r="BF685" s="12"/>
      <c r="BG685" s="12"/>
      <c r="BH685" s="12"/>
      <c r="BI685" s="12"/>
      <c r="BJ685" s="12"/>
      <c r="BK685" s="80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s="3" customFormat="1" ht="24.9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2"/>
      <c r="BF686" s="12"/>
      <c r="BG686" s="12"/>
      <c r="BH686" s="12"/>
      <c r="BI686" s="12"/>
      <c r="BJ686" s="12"/>
      <c r="BK686" s="80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s="3" customFormat="1" ht="24.9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2"/>
      <c r="BF687" s="12"/>
      <c r="BG687" s="12"/>
      <c r="BH687" s="12"/>
      <c r="BI687" s="12"/>
      <c r="BJ687" s="12"/>
      <c r="BK687" s="80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s="3" customFormat="1" ht="24.9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2"/>
      <c r="BF688" s="12"/>
      <c r="BG688" s="12"/>
      <c r="BH688" s="12"/>
      <c r="BI688" s="12"/>
      <c r="BJ688" s="12"/>
      <c r="BK688" s="80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s="3" customFormat="1" ht="24.9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2"/>
      <c r="BF689" s="12"/>
      <c r="BG689" s="12"/>
      <c r="BH689" s="12"/>
      <c r="BI689" s="12"/>
      <c r="BJ689" s="12"/>
      <c r="BK689" s="80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s="3" customFormat="1" ht="24.9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2"/>
      <c r="BF690" s="12"/>
      <c r="BG690" s="12"/>
      <c r="BH690" s="12"/>
      <c r="BI690" s="12"/>
      <c r="BJ690" s="12"/>
      <c r="BK690" s="80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s="3" customFormat="1" ht="24.9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2"/>
      <c r="BF691" s="12"/>
      <c r="BG691" s="12"/>
      <c r="BH691" s="12"/>
      <c r="BI691" s="12"/>
      <c r="BJ691" s="12"/>
      <c r="BK691" s="80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s="3" customFormat="1" ht="24.9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2"/>
      <c r="BF692" s="12"/>
      <c r="BG692" s="12"/>
      <c r="BH692" s="12"/>
      <c r="BI692" s="12"/>
      <c r="BJ692" s="12"/>
      <c r="BK692" s="80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s="3" customFormat="1" ht="24.9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2"/>
      <c r="BF693" s="12"/>
      <c r="BG693" s="12"/>
      <c r="BH693" s="12"/>
      <c r="BI693" s="12"/>
      <c r="BJ693" s="12"/>
      <c r="BK693" s="80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s="3" customFormat="1" ht="24.9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2"/>
      <c r="BF694" s="12"/>
      <c r="BG694" s="12"/>
      <c r="BH694" s="12"/>
      <c r="BI694" s="12"/>
      <c r="BJ694" s="12"/>
      <c r="BK694" s="80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s="3" customFormat="1" ht="24.9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2"/>
      <c r="BF695" s="12"/>
      <c r="BG695" s="12"/>
      <c r="BH695" s="12"/>
      <c r="BI695" s="12"/>
      <c r="BJ695" s="12"/>
      <c r="BK695" s="80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s="3" customFormat="1" ht="24.9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2"/>
      <c r="BF696" s="12"/>
      <c r="BG696" s="12"/>
      <c r="BH696" s="12"/>
      <c r="BI696" s="12"/>
      <c r="BJ696" s="12"/>
      <c r="BK696" s="80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s="3" customFormat="1" ht="24.9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2"/>
      <c r="BF697" s="12"/>
      <c r="BG697" s="12"/>
      <c r="BH697" s="12"/>
      <c r="BI697" s="12"/>
      <c r="BJ697" s="12"/>
      <c r="BK697" s="80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s="3" customFormat="1" ht="24.9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2"/>
      <c r="BF698" s="12"/>
      <c r="BG698" s="12"/>
      <c r="BH698" s="12"/>
      <c r="BI698" s="12"/>
      <c r="BJ698" s="12"/>
      <c r="BK698" s="80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s="3" customFormat="1" ht="24.9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2"/>
      <c r="BF699" s="12"/>
      <c r="BG699" s="12"/>
      <c r="BH699" s="12"/>
      <c r="BI699" s="12"/>
      <c r="BJ699" s="12"/>
      <c r="BK699" s="80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s="3" customFormat="1" ht="24.9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2"/>
      <c r="BF700" s="12"/>
      <c r="BG700" s="12"/>
      <c r="BH700" s="12"/>
      <c r="BI700" s="12"/>
      <c r="BJ700" s="12"/>
      <c r="BK700" s="80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s="3" customFormat="1" ht="24.9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2"/>
      <c r="BF701" s="12"/>
      <c r="BG701" s="12"/>
      <c r="BH701" s="12"/>
      <c r="BI701" s="12"/>
      <c r="BJ701" s="12"/>
      <c r="BK701" s="80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s="3" customFormat="1" ht="24.9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2"/>
      <c r="BF702" s="12"/>
      <c r="BG702" s="12"/>
      <c r="BH702" s="12"/>
      <c r="BI702" s="12"/>
      <c r="BJ702" s="12"/>
      <c r="BK702" s="80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s="3" customFormat="1" ht="24.9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2"/>
      <c r="BF703" s="12"/>
      <c r="BG703" s="12"/>
      <c r="BH703" s="12"/>
      <c r="BI703" s="12"/>
      <c r="BJ703" s="12"/>
      <c r="BK703" s="80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s="3" customFormat="1" ht="24.9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2"/>
      <c r="BF704" s="12"/>
      <c r="BG704" s="12"/>
      <c r="BH704" s="12"/>
      <c r="BI704" s="12"/>
      <c r="BJ704" s="12"/>
      <c r="BK704" s="80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s="3" customFormat="1" ht="24.9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2"/>
      <c r="BF705" s="12"/>
      <c r="BG705" s="12"/>
      <c r="BH705" s="12"/>
      <c r="BI705" s="12"/>
      <c r="BJ705" s="12"/>
      <c r="BK705" s="80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s="3" customFormat="1" ht="24.9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2"/>
      <c r="BF706" s="12"/>
      <c r="BG706" s="12"/>
      <c r="BH706" s="12"/>
      <c r="BI706" s="12"/>
      <c r="BJ706" s="12"/>
      <c r="BK706" s="80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s="3" customFormat="1" ht="24.9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2"/>
      <c r="BF707" s="12"/>
      <c r="BG707" s="12"/>
      <c r="BH707" s="12"/>
      <c r="BI707" s="12"/>
      <c r="BJ707" s="12"/>
      <c r="BK707" s="80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s="3" customFormat="1" ht="24.9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2"/>
      <c r="BF708" s="12"/>
      <c r="BG708" s="12"/>
      <c r="BH708" s="12"/>
      <c r="BI708" s="12"/>
      <c r="BJ708" s="12"/>
      <c r="BK708" s="80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s="3" customFormat="1" ht="24.9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2"/>
      <c r="BF709" s="12"/>
      <c r="BG709" s="12"/>
      <c r="BH709" s="12"/>
      <c r="BI709" s="12"/>
      <c r="BJ709" s="12"/>
      <c r="BK709" s="80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s="3" customFormat="1" ht="24.9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2"/>
      <c r="BF710" s="12"/>
      <c r="BG710" s="12"/>
      <c r="BH710" s="12"/>
      <c r="BI710" s="12"/>
      <c r="BJ710" s="12"/>
      <c r="BK710" s="80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s="3" customFormat="1" ht="24.9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2"/>
      <c r="BF711" s="12"/>
      <c r="BG711" s="12"/>
      <c r="BH711" s="12"/>
      <c r="BI711" s="12"/>
      <c r="BJ711" s="12"/>
      <c r="BK711" s="80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s="3" customFormat="1" ht="24.9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2"/>
      <c r="BF712" s="12"/>
      <c r="BG712" s="12"/>
      <c r="BH712" s="12"/>
      <c r="BI712" s="12"/>
      <c r="BJ712" s="12"/>
      <c r="BK712" s="80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s="3" customFormat="1" ht="24.9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2"/>
      <c r="BF713" s="12"/>
      <c r="BG713" s="12"/>
      <c r="BH713" s="12"/>
      <c r="BI713" s="12"/>
      <c r="BJ713" s="12"/>
      <c r="BK713" s="80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s="3" customFormat="1" ht="24.9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2"/>
      <c r="BF714" s="12"/>
      <c r="BG714" s="12"/>
      <c r="BH714" s="12"/>
      <c r="BI714" s="12"/>
      <c r="BJ714" s="12"/>
      <c r="BK714" s="80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s="3" customFormat="1" ht="24.9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2"/>
      <c r="BF715" s="12"/>
      <c r="BG715" s="12"/>
      <c r="BH715" s="12"/>
      <c r="BI715" s="12"/>
      <c r="BJ715" s="12"/>
      <c r="BK715" s="80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s="3" customFormat="1" ht="24.9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2"/>
      <c r="BF716" s="12"/>
      <c r="BG716" s="12"/>
      <c r="BH716" s="12"/>
      <c r="BI716" s="12"/>
      <c r="BJ716" s="12"/>
      <c r="BK716" s="80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s="3" customFormat="1" ht="24.9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2"/>
      <c r="BF717" s="12"/>
      <c r="BG717" s="12"/>
      <c r="BH717" s="12"/>
      <c r="BI717" s="12"/>
      <c r="BJ717" s="12"/>
      <c r="BK717" s="80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s="3" customFormat="1" ht="24.9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2"/>
      <c r="BF718" s="12"/>
      <c r="BG718" s="12"/>
      <c r="BH718" s="12"/>
      <c r="BI718" s="12"/>
      <c r="BJ718" s="12"/>
      <c r="BK718" s="80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s="3" customFormat="1" ht="24.9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2"/>
      <c r="BF719" s="12"/>
      <c r="BG719" s="12"/>
      <c r="BH719" s="12"/>
      <c r="BI719" s="12"/>
      <c r="BJ719" s="12"/>
      <c r="BK719" s="80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s="3" customFormat="1" ht="24.9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2"/>
      <c r="BF720" s="12"/>
      <c r="BG720" s="12"/>
      <c r="BH720" s="12"/>
      <c r="BI720" s="12"/>
      <c r="BJ720" s="12"/>
      <c r="BK720" s="80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s="3" customFormat="1" ht="24.9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2"/>
      <c r="BF721" s="12"/>
      <c r="BG721" s="12"/>
      <c r="BH721" s="12"/>
      <c r="BI721" s="12"/>
      <c r="BJ721" s="12"/>
      <c r="BK721" s="80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s="3" customFormat="1" ht="24.9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2"/>
      <c r="BF722" s="12"/>
      <c r="BG722" s="12"/>
      <c r="BH722" s="12"/>
      <c r="BI722" s="12"/>
      <c r="BJ722" s="12"/>
      <c r="BK722" s="80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s="3" customFormat="1" ht="24.9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2"/>
      <c r="BF723" s="12"/>
      <c r="BG723" s="12"/>
      <c r="BH723" s="12"/>
      <c r="BI723" s="12"/>
      <c r="BJ723" s="12"/>
      <c r="BK723" s="80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s="3" customFormat="1" ht="24.9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2"/>
      <c r="BF724" s="12"/>
      <c r="BG724" s="12"/>
      <c r="BH724" s="12"/>
      <c r="BI724" s="12"/>
      <c r="BJ724" s="12"/>
      <c r="BK724" s="80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s="3" customFormat="1" ht="24.9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2"/>
      <c r="BF725" s="12"/>
      <c r="BG725" s="12"/>
      <c r="BH725" s="12"/>
      <c r="BI725" s="12"/>
      <c r="BJ725" s="12"/>
      <c r="BK725" s="80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s="3" customFormat="1" ht="24.9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2"/>
      <c r="BF726" s="12"/>
      <c r="BG726" s="12"/>
      <c r="BH726" s="12"/>
      <c r="BI726" s="12"/>
      <c r="BJ726" s="12"/>
      <c r="BK726" s="80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s="3" customFormat="1" ht="24.9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2"/>
      <c r="BF727" s="12"/>
      <c r="BG727" s="12"/>
      <c r="BH727" s="12"/>
      <c r="BI727" s="12"/>
      <c r="BJ727" s="12"/>
      <c r="BK727" s="80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s="3" customFormat="1" ht="24.9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2"/>
      <c r="BF728" s="12"/>
      <c r="BG728" s="12"/>
      <c r="BH728" s="12"/>
      <c r="BI728" s="12"/>
      <c r="BJ728" s="12"/>
      <c r="BK728" s="80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s="3" customFormat="1" ht="24.9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2"/>
      <c r="BF729" s="12"/>
      <c r="BG729" s="12"/>
      <c r="BH729" s="12"/>
      <c r="BI729" s="12"/>
      <c r="BJ729" s="12"/>
      <c r="BK729" s="80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s="3" customFormat="1" ht="24.9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2"/>
      <c r="BF730" s="12"/>
      <c r="BG730" s="12"/>
      <c r="BH730" s="12"/>
      <c r="BI730" s="12"/>
      <c r="BJ730" s="12"/>
      <c r="BK730" s="80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s="3" customFormat="1" ht="24.9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2"/>
      <c r="BF731" s="12"/>
      <c r="BG731" s="12"/>
      <c r="BH731" s="12"/>
      <c r="BI731" s="12"/>
      <c r="BJ731" s="12"/>
      <c r="BK731" s="80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s="3" customFormat="1" ht="24.9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2"/>
      <c r="BF732" s="12"/>
      <c r="BG732" s="12"/>
      <c r="BH732" s="12"/>
      <c r="BI732" s="12"/>
      <c r="BJ732" s="12"/>
      <c r="BK732" s="80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s="3" customFormat="1" ht="24.9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2"/>
      <c r="BF733" s="12"/>
      <c r="BG733" s="12"/>
      <c r="BH733" s="12"/>
      <c r="BI733" s="12"/>
      <c r="BJ733" s="12"/>
      <c r="BK733" s="80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s="3" customFormat="1" ht="24.9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2"/>
      <c r="BF734" s="12"/>
      <c r="BG734" s="12"/>
      <c r="BH734" s="12"/>
      <c r="BI734" s="12"/>
      <c r="BJ734" s="12"/>
      <c r="BK734" s="80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s="3" customFormat="1" ht="24.9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2"/>
      <c r="BF735" s="12"/>
      <c r="BG735" s="12"/>
      <c r="BH735" s="12"/>
      <c r="BI735" s="12"/>
      <c r="BJ735" s="12"/>
      <c r="BK735" s="80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s="3" customFormat="1" ht="24.9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2"/>
      <c r="BF736" s="12"/>
      <c r="BG736" s="12"/>
      <c r="BH736" s="12"/>
      <c r="BI736" s="12"/>
      <c r="BJ736" s="12"/>
      <c r="BK736" s="80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s="3" customFormat="1" ht="24.9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2"/>
      <c r="BF737" s="12"/>
      <c r="BG737" s="12"/>
      <c r="BH737" s="12"/>
      <c r="BI737" s="12"/>
      <c r="BJ737" s="12"/>
      <c r="BK737" s="80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s="3" customFormat="1" ht="24.9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2"/>
      <c r="BF738" s="12"/>
      <c r="BG738" s="12"/>
      <c r="BH738" s="12"/>
      <c r="BI738" s="12"/>
      <c r="BJ738" s="12"/>
      <c r="BK738" s="80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s="3" customFormat="1" ht="24.9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2"/>
      <c r="BF739" s="12"/>
      <c r="BG739" s="12"/>
      <c r="BH739" s="12"/>
      <c r="BI739" s="12"/>
      <c r="BJ739" s="12"/>
      <c r="BK739" s="80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s="3" customFormat="1" ht="24.9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2"/>
      <c r="BF740" s="12"/>
      <c r="BG740" s="12"/>
      <c r="BH740" s="12"/>
      <c r="BI740" s="12"/>
      <c r="BJ740" s="12"/>
      <c r="BK740" s="80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s="3" customFormat="1" ht="24.9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2"/>
      <c r="BF741" s="12"/>
      <c r="BG741" s="12"/>
      <c r="BH741" s="12"/>
      <c r="BI741" s="12"/>
      <c r="BJ741" s="12"/>
      <c r="BK741" s="80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s="3" customFormat="1" ht="24.9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2"/>
      <c r="BF742" s="12"/>
      <c r="BG742" s="12"/>
      <c r="BH742" s="12"/>
      <c r="BI742" s="12"/>
      <c r="BJ742" s="12"/>
      <c r="BK742" s="80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s="3" customFormat="1" ht="24.9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2"/>
      <c r="BF743" s="12"/>
      <c r="BG743" s="12"/>
      <c r="BH743" s="12"/>
      <c r="BI743" s="12"/>
      <c r="BJ743" s="12"/>
      <c r="BK743" s="80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s="3" customFormat="1" ht="24.9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2"/>
      <c r="BF744" s="12"/>
      <c r="BG744" s="12"/>
      <c r="BH744" s="12"/>
      <c r="BI744" s="12"/>
      <c r="BJ744" s="12"/>
      <c r="BK744" s="80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s="3" customFormat="1" ht="24.9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2"/>
      <c r="BF745" s="12"/>
      <c r="BG745" s="12"/>
      <c r="BH745" s="12"/>
      <c r="BI745" s="12"/>
      <c r="BJ745" s="12"/>
      <c r="BK745" s="80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s="3" customFormat="1" ht="24.9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2"/>
      <c r="BF746" s="12"/>
      <c r="BG746" s="12"/>
      <c r="BH746" s="12"/>
      <c r="BI746" s="12"/>
      <c r="BJ746" s="12"/>
      <c r="BK746" s="80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s="3" customFormat="1" ht="24.9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2"/>
      <c r="BF747" s="12"/>
      <c r="BG747" s="12"/>
      <c r="BH747" s="12"/>
      <c r="BI747" s="12"/>
      <c r="BJ747" s="12"/>
      <c r="BK747" s="80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s="3" customFormat="1" ht="24.9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2"/>
      <c r="BF748" s="12"/>
      <c r="BG748" s="12"/>
      <c r="BH748" s="12"/>
      <c r="BI748" s="12"/>
      <c r="BJ748" s="12"/>
      <c r="BK748" s="80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s="3" customFormat="1" ht="24.9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2"/>
      <c r="BF749" s="12"/>
      <c r="BG749" s="12"/>
      <c r="BH749" s="12"/>
      <c r="BI749" s="12"/>
      <c r="BJ749" s="12"/>
      <c r="BK749" s="80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s="3" customFormat="1" ht="24.9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2"/>
      <c r="BF750" s="12"/>
      <c r="BG750" s="12"/>
      <c r="BH750" s="12"/>
      <c r="BI750" s="12"/>
      <c r="BJ750" s="12"/>
      <c r="BK750" s="80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s="3" customFormat="1" ht="24.9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2"/>
      <c r="BF751" s="12"/>
      <c r="BG751" s="12"/>
      <c r="BH751" s="12"/>
      <c r="BI751" s="12"/>
      <c r="BJ751" s="12"/>
      <c r="BK751" s="80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s="3" customFormat="1" ht="24.9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2"/>
      <c r="BF752" s="12"/>
      <c r="BG752" s="12"/>
      <c r="BH752" s="12"/>
      <c r="BI752" s="12"/>
      <c r="BJ752" s="12"/>
      <c r="BK752" s="80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s="3" customFormat="1" ht="24.9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2"/>
      <c r="BF753" s="12"/>
      <c r="BG753" s="12"/>
      <c r="BH753" s="12"/>
      <c r="BI753" s="12"/>
      <c r="BJ753" s="12"/>
      <c r="BK753" s="80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s="3" customFormat="1" ht="24.9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2"/>
      <c r="BF754" s="12"/>
      <c r="BG754" s="12"/>
      <c r="BH754" s="12"/>
      <c r="BI754" s="12"/>
      <c r="BJ754" s="12"/>
      <c r="BK754" s="80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s="3" customFormat="1" ht="24.9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2"/>
      <c r="BF755" s="12"/>
      <c r="BG755" s="12"/>
      <c r="BH755" s="12"/>
      <c r="BI755" s="12"/>
      <c r="BJ755" s="12"/>
      <c r="BK755" s="80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s="3" customFormat="1" ht="24.9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2"/>
      <c r="BF756" s="12"/>
      <c r="BG756" s="12"/>
      <c r="BH756" s="12"/>
      <c r="BI756" s="12"/>
      <c r="BJ756" s="12"/>
      <c r="BK756" s="80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s="3" customFormat="1" ht="24.9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2"/>
      <c r="BF757" s="12"/>
      <c r="BG757" s="12"/>
      <c r="BH757" s="12"/>
      <c r="BI757" s="12"/>
      <c r="BJ757" s="12"/>
      <c r="BK757" s="80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s="3" customFormat="1" ht="24.9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2"/>
      <c r="BF758" s="12"/>
      <c r="BG758" s="12"/>
      <c r="BH758" s="12"/>
      <c r="BI758" s="12"/>
      <c r="BJ758" s="12"/>
      <c r="BK758" s="80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s="3" customFormat="1" ht="24.9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2"/>
      <c r="BF759" s="12"/>
      <c r="BG759" s="12"/>
      <c r="BH759" s="12"/>
      <c r="BI759" s="12"/>
      <c r="BJ759" s="12"/>
      <c r="BK759" s="80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s="3" customFormat="1" ht="24.9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2"/>
      <c r="BF760" s="12"/>
      <c r="BG760" s="12"/>
      <c r="BH760" s="12"/>
      <c r="BI760" s="12"/>
      <c r="BJ760" s="12"/>
      <c r="BK760" s="80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s="3" customFormat="1" ht="24.9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2"/>
      <c r="BF761" s="12"/>
      <c r="BG761" s="12"/>
      <c r="BH761" s="12"/>
      <c r="BI761" s="12"/>
      <c r="BJ761" s="12"/>
      <c r="BK761" s="80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s="3" customFormat="1" ht="24.9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2"/>
      <c r="BF762" s="12"/>
      <c r="BG762" s="12"/>
      <c r="BH762" s="12"/>
      <c r="BI762" s="12"/>
      <c r="BJ762" s="12"/>
      <c r="BK762" s="80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s="3" customFormat="1" ht="24.9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2"/>
      <c r="BF763" s="12"/>
      <c r="BG763" s="12"/>
      <c r="BH763" s="12"/>
      <c r="BI763" s="12"/>
      <c r="BJ763" s="12"/>
      <c r="BK763" s="80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s="3" customFormat="1" ht="24.9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2"/>
      <c r="BF764" s="12"/>
      <c r="BG764" s="12"/>
      <c r="BH764" s="12"/>
      <c r="BI764" s="12"/>
      <c r="BJ764" s="12"/>
      <c r="BK764" s="80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s="3" customFormat="1" ht="24.9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2"/>
      <c r="BF765" s="12"/>
      <c r="BG765" s="12"/>
      <c r="BH765" s="12"/>
      <c r="BI765" s="12"/>
      <c r="BJ765" s="12"/>
      <c r="BK765" s="80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s="3" customFormat="1" ht="24.9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2"/>
      <c r="BF766" s="12"/>
      <c r="BG766" s="12"/>
      <c r="BH766" s="12"/>
      <c r="BI766" s="12"/>
      <c r="BJ766" s="12"/>
      <c r="BK766" s="80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s="3" customFormat="1" ht="24.9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2"/>
      <c r="BF767" s="12"/>
      <c r="BG767" s="12"/>
      <c r="BH767" s="12"/>
      <c r="BI767" s="12"/>
      <c r="BJ767" s="12"/>
      <c r="BK767" s="80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s="3" customFormat="1" ht="24.9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2"/>
      <c r="BF768" s="12"/>
      <c r="BG768" s="12"/>
      <c r="BH768" s="12"/>
      <c r="BI768" s="12"/>
      <c r="BJ768" s="12"/>
      <c r="BK768" s="80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s="3" customFormat="1" ht="24.9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2"/>
      <c r="BF769" s="12"/>
      <c r="BG769" s="12"/>
      <c r="BH769" s="12"/>
      <c r="BI769" s="12"/>
      <c r="BJ769" s="12"/>
      <c r="BK769" s="80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s="3" customFormat="1" ht="24.9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2"/>
      <c r="BF770" s="12"/>
      <c r="BG770" s="12"/>
      <c r="BH770" s="12"/>
      <c r="BI770" s="12"/>
      <c r="BJ770" s="12"/>
      <c r="BK770" s="80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s="3" customFormat="1" ht="24.9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2"/>
      <c r="BF771" s="12"/>
      <c r="BG771" s="12"/>
      <c r="BH771" s="12"/>
      <c r="BI771" s="12"/>
      <c r="BJ771" s="12"/>
      <c r="BK771" s="80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s="3" customFormat="1" ht="24.9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2"/>
      <c r="BF772" s="12"/>
      <c r="BG772" s="12"/>
      <c r="BH772" s="12"/>
      <c r="BI772" s="12"/>
      <c r="BJ772" s="12"/>
      <c r="BK772" s="80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s="3" customFormat="1" ht="24.9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2"/>
      <c r="BF773" s="12"/>
      <c r="BG773" s="12"/>
      <c r="BH773" s="12"/>
      <c r="BI773" s="12"/>
      <c r="BJ773" s="12"/>
      <c r="BK773" s="80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s="3" customFormat="1" ht="24.9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2"/>
      <c r="BF774" s="12"/>
      <c r="BG774" s="12"/>
      <c r="BH774" s="12"/>
      <c r="BI774" s="12"/>
      <c r="BJ774" s="12"/>
      <c r="BK774" s="80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s="3" customFormat="1" ht="24.9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2"/>
      <c r="BF775" s="12"/>
      <c r="BG775" s="12"/>
      <c r="BH775" s="12"/>
      <c r="BI775" s="12"/>
      <c r="BJ775" s="12"/>
      <c r="BK775" s="80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s="3" customFormat="1" ht="24.9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2"/>
      <c r="BF776" s="12"/>
      <c r="BG776" s="12"/>
      <c r="BH776" s="12"/>
      <c r="BI776" s="12"/>
      <c r="BJ776" s="12"/>
      <c r="BK776" s="80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s="3" customFormat="1" ht="24.9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2"/>
      <c r="BF777" s="12"/>
      <c r="BG777" s="12"/>
      <c r="BH777" s="12"/>
      <c r="BI777" s="12"/>
      <c r="BJ777" s="12"/>
      <c r="BK777" s="80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s="3" customFormat="1" ht="24.9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2"/>
      <c r="BF778" s="12"/>
      <c r="BG778" s="12"/>
      <c r="BH778" s="12"/>
      <c r="BI778" s="12"/>
      <c r="BJ778" s="12"/>
      <c r="BK778" s="80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s="3" customFormat="1" ht="24.9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2"/>
      <c r="BF779" s="12"/>
      <c r="BG779" s="12"/>
      <c r="BH779" s="12"/>
      <c r="BI779" s="12"/>
      <c r="BJ779" s="12"/>
      <c r="BK779" s="80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s="3" customFormat="1" ht="24.9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2"/>
      <c r="BF780" s="12"/>
      <c r="BG780" s="12"/>
      <c r="BH780" s="12"/>
      <c r="BI780" s="12"/>
      <c r="BJ780" s="12"/>
      <c r="BK780" s="80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s="3" customFormat="1" ht="24.9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2"/>
      <c r="BF781" s="12"/>
      <c r="BG781" s="12"/>
      <c r="BH781" s="12"/>
      <c r="BI781" s="12"/>
      <c r="BJ781" s="12"/>
      <c r="BK781" s="80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s="3" customFormat="1" ht="24.9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2"/>
      <c r="BF782" s="12"/>
      <c r="BG782" s="12"/>
      <c r="BH782" s="12"/>
      <c r="BI782" s="12"/>
      <c r="BJ782" s="12"/>
      <c r="BK782" s="80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s="3" customFormat="1" ht="24.9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2"/>
      <c r="BF783" s="12"/>
      <c r="BG783" s="12"/>
      <c r="BH783" s="12"/>
      <c r="BI783" s="12"/>
      <c r="BJ783" s="12"/>
      <c r="BK783" s="80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s="3" customFormat="1" ht="24.9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2"/>
      <c r="BF784" s="12"/>
      <c r="BG784" s="12"/>
      <c r="BH784" s="12"/>
      <c r="BI784" s="12"/>
      <c r="BJ784" s="12"/>
      <c r="BK784" s="80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s="3" customFormat="1" ht="24.9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2"/>
      <c r="BF785" s="12"/>
      <c r="BG785" s="12"/>
      <c r="BH785" s="12"/>
      <c r="BI785" s="12"/>
      <c r="BJ785" s="12"/>
      <c r="BK785" s="80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s="3" customFormat="1" ht="24.9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2"/>
      <c r="BF786" s="12"/>
      <c r="BG786" s="12"/>
      <c r="BH786" s="12"/>
      <c r="BI786" s="12"/>
      <c r="BJ786" s="12"/>
      <c r="BK786" s="80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s="3" customFormat="1" ht="24.9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2"/>
      <c r="BF787" s="12"/>
      <c r="BG787" s="12"/>
      <c r="BH787" s="12"/>
      <c r="BI787" s="12"/>
      <c r="BJ787" s="12"/>
      <c r="BK787" s="80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s="3" customFormat="1" ht="24.9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2"/>
      <c r="BF788" s="12"/>
      <c r="BG788" s="12"/>
      <c r="BH788" s="12"/>
      <c r="BI788" s="12"/>
      <c r="BJ788" s="12"/>
      <c r="BK788" s="80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s="3" customFormat="1" ht="24.9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2"/>
      <c r="BF789" s="12"/>
      <c r="BG789" s="12"/>
      <c r="BH789" s="12"/>
      <c r="BI789" s="12"/>
      <c r="BJ789" s="12"/>
      <c r="BK789" s="80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s="3" customFormat="1" ht="24.9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2"/>
      <c r="BF790" s="12"/>
      <c r="BG790" s="12"/>
      <c r="BH790" s="12"/>
      <c r="BI790" s="12"/>
      <c r="BJ790" s="12"/>
      <c r="BK790" s="80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s="3" customFormat="1" ht="24.9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2"/>
      <c r="BF791" s="12"/>
      <c r="BG791" s="12"/>
      <c r="BH791" s="12"/>
      <c r="BI791" s="12"/>
      <c r="BJ791" s="12"/>
      <c r="BK791" s="80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s="3" customFormat="1" ht="24.9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2"/>
      <c r="BF792" s="12"/>
      <c r="BG792" s="12"/>
      <c r="BH792" s="12"/>
      <c r="BI792" s="12"/>
      <c r="BJ792" s="12"/>
      <c r="BK792" s="80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s="3" customFormat="1" ht="24.9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2"/>
      <c r="BF793" s="12"/>
      <c r="BG793" s="12"/>
      <c r="BH793" s="12"/>
      <c r="BI793" s="12"/>
      <c r="BJ793" s="12"/>
      <c r="BK793" s="80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s="3" customFormat="1" ht="24.9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2"/>
      <c r="BF794" s="12"/>
      <c r="BG794" s="12"/>
      <c r="BH794" s="12"/>
      <c r="BI794" s="12"/>
      <c r="BJ794" s="12"/>
      <c r="BK794" s="80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s="3" customFormat="1" ht="24.9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2"/>
      <c r="BF795" s="12"/>
      <c r="BG795" s="12"/>
      <c r="BH795" s="12"/>
      <c r="BI795" s="12"/>
      <c r="BJ795" s="12"/>
      <c r="BK795" s="80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s="3" customFormat="1" ht="24.9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2"/>
      <c r="BF796" s="12"/>
      <c r="BG796" s="12"/>
      <c r="BH796" s="12"/>
      <c r="BI796" s="12"/>
      <c r="BJ796" s="12"/>
      <c r="BK796" s="80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s="3" customFormat="1" ht="24.9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2"/>
      <c r="BF797" s="12"/>
      <c r="BG797" s="12"/>
      <c r="BH797" s="12"/>
      <c r="BI797" s="12"/>
      <c r="BJ797" s="12"/>
      <c r="BK797" s="80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s="3" customFormat="1" ht="24.9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2"/>
      <c r="BF798" s="12"/>
      <c r="BG798" s="12"/>
      <c r="BH798" s="12"/>
      <c r="BI798" s="12"/>
      <c r="BJ798" s="12"/>
      <c r="BK798" s="80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s="3" customFormat="1" ht="24.9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2"/>
      <c r="BF799" s="12"/>
      <c r="BG799" s="12"/>
      <c r="BH799" s="12"/>
      <c r="BI799" s="12"/>
      <c r="BJ799" s="12"/>
      <c r="BK799" s="80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s="3" customFormat="1" ht="24.9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2"/>
      <c r="BF800" s="12"/>
      <c r="BG800" s="12"/>
      <c r="BH800" s="12"/>
      <c r="BI800" s="12"/>
      <c r="BJ800" s="12"/>
      <c r="BK800" s="80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s="3" customFormat="1" ht="24.9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2"/>
      <c r="BF801" s="12"/>
      <c r="BG801" s="12"/>
      <c r="BH801" s="12"/>
      <c r="BI801" s="12"/>
      <c r="BJ801" s="12"/>
      <c r="BK801" s="80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s="3" customFormat="1" ht="24.9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2"/>
      <c r="BF802" s="12"/>
      <c r="BG802" s="12"/>
      <c r="BH802" s="12"/>
      <c r="BI802" s="12"/>
      <c r="BJ802" s="12"/>
      <c r="BK802" s="80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s="3" customFormat="1" ht="24.9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2"/>
      <c r="BF803" s="12"/>
      <c r="BG803" s="12"/>
      <c r="BH803" s="12"/>
      <c r="BI803" s="12"/>
      <c r="BJ803" s="12"/>
      <c r="BK803" s="80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s="3" customFormat="1" ht="24.9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2"/>
      <c r="BF804" s="12"/>
      <c r="BG804" s="12"/>
      <c r="BH804" s="12"/>
      <c r="BI804" s="12"/>
      <c r="BJ804" s="12"/>
      <c r="BK804" s="80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s="3" customFormat="1" ht="24.9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2"/>
      <c r="BF805" s="12"/>
      <c r="BG805" s="12"/>
      <c r="BH805" s="12"/>
      <c r="BI805" s="12"/>
      <c r="BJ805" s="12"/>
      <c r="BK805" s="80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s="3" customFormat="1" ht="24.9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2"/>
      <c r="BF806" s="12"/>
      <c r="BG806" s="12"/>
      <c r="BH806" s="12"/>
      <c r="BI806" s="12"/>
      <c r="BJ806" s="12"/>
      <c r="BK806" s="80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s="3" customFormat="1" ht="24.9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2"/>
      <c r="BF807" s="12"/>
      <c r="BG807" s="12"/>
      <c r="BH807" s="12"/>
      <c r="BI807" s="12"/>
      <c r="BJ807" s="12"/>
      <c r="BK807" s="80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s="3" customFormat="1" ht="24.9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2"/>
      <c r="BF808" s="12"/>
      <c r="BG808" s="12"/>
      <c r="BH808" s="12"/>
      <c r="BI808" s="12"/>
      <c r="BJ808" s="12"/>
      <c r="BK808" s="80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s="3" customFormat="1" ht="24.9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2"/>
      <c r="BF809" s="12"/>
      <c r="BG809" s="12"/>
      <c r="BH809" s="12"/>
      <c r="BI809" s="12"/>
      <c r="BJ809" s="12"/>
      <c r="BK809" s="80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s="3" customFormat="1" ht="24.9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2"/>
      <c r="BF810" s="12"/>
      <c r="BG810" s="12"/>
      <c r="BH810" s="12"/>
      <c r="BI810" s="12"/>
      <c r="BJ810" s="12"/>
      <c r="BK810" s="80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s="3" customFormat="1" ht="24.9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2"/>
      <c r="BF811" s="12"/>
      <c r="BG811" s="12"/>
      <c r="BH811" s="12"/>
      <c r="BI811" s="12"/>
      <c r="BJ811" s="12"/>
      <c r="BK811" s="80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s="3" customFormat="1" ht="24.9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2"/>
      <c r="BF812" s="12"/>
      <c r="BG812" s="12"/>
      <c r="BH812" s="12"/>
      <c r="BI812" s="12"/>
      <c r="BJ812" s="12"/>
      <c r="BK812" s="80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s="3" customFormat="1" ht="24.9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2"/>
      <c r="BF813" s="12"/>
      <c r="BG813" s="12"/>
      <c r="BH813" s="12"/>
      <c r="BI813" s="12"/>
      <c r="BJ813" s="12"/>
      <c r="BK813" s="80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s="3" customFormat="1" ht="24.9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2"/>
      <c r="BF814" s="12"/>
      <c r="BG814" s="12"/>
      <c r="BH814" s="12"/>
      <c r="BI814" s="12"/>
      <c r="BJ814" s="12"/>
      <c r="BK814" s="80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s="3" customFormat="1" ht="24.9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2"/>
      <c r="BF815" s="12"/>
      <c r="BG815" s="12"/>
      <c r="BH815" s="12"/>
      <c r="BI815" s="12"/>
      <c r="BJ815" s="12"/>
      <c r="BK815" s="80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s="3" customFormat="1" ht="24.9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2"/>
      <c r="BF816" s="12"/>
      <c r="BG816" s="12"/>
      <c r="BH816" s="12"/>
      <c r="BI816" s="12"/>
      <c r="BJ816" s="12"/>
      <c r="BK816" s="80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s="3" customFormat="1" ht="24.9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2"/>
      <c r="BF817" s="12"/>
      <c r="BG817" s="12"/>
      <c r="BH817" s="12"/>
      <c r="BI817" s="12"/>
      <c r="BJ817" s="12"/>
      <c r="BK817" s="80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s="3" customFormat="1" ht="24.9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2"/>
      <c r="BF818" s="12"/>
      <c r="BG818" s="12"/>
      <c r="BH818" s="12"/>
      <c r="BI818" s="12"/>
      <c r="BJ818" s="12"/>
      <c r="BK818" s="80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s="3" customFormat="1" ht="24.9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2"/>
      <c r="BF819" s="12"/>
      <c r="BG819" s="12"/>
      <c r="BH819" s="12"/>
      <c r="BI819" s="12"/>
      <c r="BJ819" s="12"/>
      <c r="BK819" s="80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s="3" customFormat="1" ht="24.9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2"/>
      <c r="BF820" s="12"/>
      <c r="BG820" s="12"/>
      <c r="BH820" s="12"/>
      <c r="BI820" s="12"/>
      <c r="BJ820" s="12"/>
      <c r="BK820" s="80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s="3" customFormat="1" ht="24.9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2"/>
      <c r="BF821" s="12"/>
      <c r="BG821" s="12"/>
      <c r="BH821" s="12"/>
      <c r="BI821" s="12"/>
      <c r="BJ821" s="12"/>
      <c r="BK821" s="80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s="3" customFormat="1" ht="24.9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2"/>
      <c r="BF822" s="12"/>
      <c r="BG822" s="12"/>
      <c r="BH822" s="12"/>
      <c r="BI822" s="12"/>
      <c r="BJ822" s="12"/>
      <c r="BK822" s="80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s="3" customFormat="1" ht="24.9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2"/>
      <c r="BF823" s="12"/>
      <c r="BG823" s="12"/>
      <c r="BH823" s="12"/>
      <c r="BI823" s="12"/>
      <c r="BJ823" s="12"/>
      <c r="BK823" s="80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s="3" customFormat="1" ht="24.9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2"/>
      <c r="BF824" s="12"/>
      <c r="BG824" s="12"/>
      <c r="BH824" s="12"/>
      <c r="BI824" s="12"/>
      <c r="BJ824" s="12"/>
      <c r="BK824" s="80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s="3" customFormat="1" ht="24.9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2"/>
      <c r="BF825" s="12"/>
      <c r="BG825" s="12"/>
      <c r="BH825" s="12"/>
      <c r="BI825" s="12"/>
      <c r="BJ825" s="12"/>
      <c r="BK825" s="80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s="3" customFormat="1" ht="24.9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2"/>
      <c r="BF826" s="12"/>
      <c r="BG826" s="12"/>
      <c r="BH826" s="12"/>
      <c r="BI826" s="12"/>
      <c r="BJ826" s="12"/>
      <c r="BK826" s="80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s="3" customFormat="1" ht="24.9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2"/>
      <c r="BF827" s="12"/>
      <c r="BG827" s="12"/>
      <c r="BH827" s="12"/>
      <c r="BI827" s="12"/>
      <c r="BJ827" s="12"/>
      <c r="BK827" s="80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s="3" customFormat="1" ht="24.9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2"/>
      <c r="BF828" s="12"/>
      <c r="BG828" s="12"/>
      <c r="BH828" s="12"/>
      <c r="BI828" s="12"/>
      <c r="BJ828" s="12"/>
      <c r="BK828" s="80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s="3" customFormat="1" ht="24.9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2"/>
      <c r="BF829" s="12"/>
      <c r="BG829" s="12"/>
      <c r="BH829" s="12"/>
      <c r="BI829" s="12"/>
      <c r="BJ829" s="12"/>
      <c r="BK829" s="80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s="3" customFormat="1" ht="24.9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2"/>
      <c r="BF830" s="12"/>
      <c r="BG830" s="12"/>
      <c r="BH830" s="12"/>
      <c r="BI830" s="12"/>
      <c r="BJ830" s="12"/>
      <c r="BK830" s="80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s="3" customFormat="1" ht="24.9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2"/>
      <c r="BF831" s="12"/>
      <c r="BG831" s="12"/>
      <c r="BH831" s="12"/>
      <c r="BI831" s="12"/>
      <c r="BJ831" s="12"/>
      <c r="BK831" s="80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s="3" customFormat="1" ht="24.9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2"/>
      <c r="BF832" s="12"/>
      <c r="BG832" s="12"/>
      <c r="BH832" s="12"/>
      <c r="BI832" s="12"/>
      <c r="BJ832" s="12"/>
      <c r="BK832" s="80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s="3" customFormat="1" ht="24.9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2"/>
      <c r="BF833" s="12"/>
      <c r="BG833" s="12"/>
      <c r="BH833" s="12"/>
      <c r="BI833" s="12"/>
      <c r="BJ833" s="12"/>
      <c r="BK833" s="80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s="3" customFormat="1" ht="24.9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2"/>
      <c r="BF834" s="12"/>
      <c r="BG834" s="12"/>
      <c r="BH834" s="12"/>
      <c r="BI834" s="12"/>
      <c r="BJ834" s="12"/>
      <c r="BK834" s="80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s="3" customFormat="1" ht="24.9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2"/>
      <c r="BF835" s="12"/>
      <c r="BG835" s="12"/>
      <c r="BH835" s="12"/>
      <c r="BI835" s="12"/>
      <c r="BJ835" s="12"/>
      <c r="BK835" s="80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s="3" customFormat="1" ht="24.9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2"/>
      <c r="BF836" s="12"/>
      <c r="BG836" s="12"/>
      <c r="BH836" s="12"/>
      <c r="BI836" s="12"/>
      <c r="BJ836" s="12"/>
      <c r="BK836" s="80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s="3" customFormat="1" ht="24.9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2"/>
      <c r="BF837" s="12"/>
      <c r="BG837" s="12"/>
      <c r="BH837" s="12"/>
      <c r="BI837" s="12"/>
      <c r="BJ837" s="12"/>
      <c r="BK837" s="80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s="3" customFormat="1" ht="24.9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2"/>
      <c r="BF838" s="12"/>
      <c r="BG838" s="12"/>
      <c r="BH838" s="12"/>
      <c r="BI838" s="12"/>
      <c r="BJ838" s="12"/>
      <c r="BK838" s="80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s="3" customFormat="1" ht="24.9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2"/>
      <c r="BF839" s="12"/>
      <c r="BG839" s="12"/>
      <c r="BH839" s="12"/>
      <c r="BI839" s="12"/>
      <c r="BJ839" s="12"/>
      <c r="BK839" s="80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s="3" customFormat="1" ht="24.9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2"/>
      <c r="BF840" s="12"/>
      <c r="BG840" s="12"/>
      <c r="BH840" s="12"/>
      <c r="BI840" s="12"/>
      <c r="BJ840" s="12"/>
      <c r="BK840" s="80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s="3" customFormat="1" ht="24.9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2"/>
      <c r="BF841" s="12"/>
      <c r="BG841" s="12"/>
      <c r="BH841" s="12"/>
      <c r="BI841" s="12"/>
      <c r="BJ841" s="12"/>
      <c r="BK841" s="80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s="3" customFormat="1" ht="24.9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2"/>
      <c r="BF842" s="12"/>
      <c r="BG842" s="12"/>
      <c r="BH842" s="12"/>
      <c r="BI842" s="12"/>
      <c r="BJ842" s="12"/>
      <c r="BK842" s="80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s="3" customFormat="1" ht="24.9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2"/>
      <c r="BF843" s="12"/>
      <c r="BG843" s="12"/>
      <c r="BH843" s="12"/>
      <c r="BI843" s="12"/>
      <c r="BJ843" s="12"/>
      <c r="BK843" s="80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s="3" customFormat="1" ht="24.9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2"/>
      <c r="BF844" s="12"/>
      <c r="BG844" s="12"/>
      <c r="BH844" s="12"/>
      <c r="BI844" s="12"/>
      <c r="BJ844" s="12"/>
      <c r="BK844" s="80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s="3" customFormat="1" ht="24.9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2"/>
      <c r="BF845" s="12"/>
      <c r="BG845" s="12"/>
      <c r="BH845" s="12"/>
      <c r="BI845" s="12"/>
      <c r="BJ845" s="12"/>
      <c r="BK845" s="80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s="3" customFormat="1" ht="24.9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2"/>
      <c r="BF846" s="12"/>
      <c r="BG846" s="12"/>
      <c r="BH846" s="12"/>
      <c r="BI846" s="12"/>
      <c r="BJ846" s="12"/>
      <c r="BK846" s="80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s="3" customFormat="1" ht="24.9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2"/>
      <c r="BF847" s="12"/>
      <c r="BG847" s="12"/>
      <c r="BH847" s="12"/>
      <c r="BI847" s="12"/>
      <c r="BJ847" s="12"/>
      <c r="BK847" s="80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s="3" customFormat="1" ht="24.9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2"/>
      <c r="BF848" s="12"/>
      <c r="BG848" s="12"/>
      <c r="BH848" s="12"/>
      <c r="BI848" s="12"/>
      <c r="BJ848" s="12"/>
      <c r="BK848" s="80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s="3" customFormat="1" ht="24.9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2"/>
      <c r="BF849" s="12"/>
      <c r="BG849" s="12"/>
      <c r="BH849" s="12"/>
      <c r="BI849" s="12"/>
      <c r="BJ849" s="12"/>
      <c r="BK849" s="80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s="3" customFormat="1" ht="24.9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2"/>
      <c r="BF850" s="12"/>
      <c r="BG850" s="12"/>
      <c r="BH850" s="12"/>
      <c r="BI850" s="12"/>
      <c r="BJ850" s="12"/>
      <c r="BK850" s="80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s="3" customFormat="1" ht="24.9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2"/>
      <c r="BF851" s="12"/>
      <c r="BG851" s="12"/>
      <c r="BH851" s="12"/>
      <c r="BI851" s="12"/>
      <c r="BJ851" s="12"/>
      <c r="BK851" s="80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s="3" customFormat="1" ht="24.9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2"/>
      <c r="BF852" s="12"/>
      <c r="BG852" s="12"/>
      <c r="BH852" s="12"/>
      <c r="BI852" s="12"/>
      <c r="BJ852" s="12"/>
      <c r="BK852" s="80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s="3" customFormat="1" ht="24.9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2"/>
      <c r="BF853" s="12"/>
      <c r="BG853" s="12"/>
      <c r="BH853" s="12"/>
      <c r="BI853" s="12"/>
      <c r="BJ853" s="12"/>
      <c r="BK853" s="80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s="3" customFormat="1" ht="24.9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2"/>
      <c r="BF854" s="12"/>
      <c r="BG854" s="12"/>
      <c r="BH854" s="12"/>
      <c r="BI854" s="12"/>
      <c r="BJ854" s="12"/>
      <c r="BK854" s="80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s="3" customFormat="1" ht="24.9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2"/>
      <c r="BF855" s="12"/>
      <c r="BG855" s="12"/>
      <c r="BH855" s="12"/>
      <c r="BI855" s="12"/>
      <c r="BJ855" s="12"/>
      <c r="BK855" s="80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s="3" customFormat="1" ht="24.9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2"/>
      <c r="BF856" s="12"/>
      <c r="BG856" s="12"/>
      <c r="BH856" s="12"/>
      <c r="BI856" s="12"/>
      <c r="BJ856" s="12"/>
      <c r="BK856" s="80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s="3" customFormat="1" ht="24.9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2"/>
      <c r="BF857" s="12"/>
      <c r="BG857" s="12"/>
      <c r="BH857" s="12"/>
      <c r="BI857" s="12"/>
      <c r="BJ857" s="12"/>
      <c r="BK857" s="80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s="3" customFormat="1" ht="24.9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2"/>
      <c r="BF858" s="12"/>
      <c r="BG858" s="12"/>
      <c r="BH858" s="12"/>
      <c r="BI858" s="12"/>
      <c r="BJ858" s="12"/>
      <c r="BK858" s="80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s="3" customFormat="1" ht="24.9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2"/>
      <c r="BF859" s="12"/>
      <c r="BG859" s="12"/>
      <c r="BH859" s="12"/>
      <c r="BI859" s="12"/>
      <c r="BJ859" s="12"/>
      <c r="BK859" s="80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s="3" customFormat="1" ht="24.9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2"/>
      <c r="BF860" s="12"/>
      <c r="BG860" s="12"/>
      <c r="BH860" s="12"/>
      <c r="BI860" s="12"/>
      <c r="BJ860" s="12"/>
      <c r="BK860" s="80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s="3" customFormat="1" ht="24.9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2"/>
      <c r="BF861" s="12"/>
      <c r="BG861" s="12"/>
      <c r="BH861" s="12"/>
      <c r="BI861" s="12"/>
      <c r="BJ861" s="12"/>
      <c r="BK861" s="80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s="3" customFormat="1" ht="24.9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2"/>
      <c r="BF862" s="12"/>
      <c r="BG862" s="12"/>
      <c r="BH862" s="12"/>
      <c r="BI862" s="12"/>
      <c r="BJ862" s="12"/>
      <c r="BK862" s="80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s="3" customFormat="1" ht="24.9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2"/>
      <c r="BF863" s="12"/>
      <c r="BG863" s="12"/>
      <c r="BH863" s="12"/>
      <c r="BI863" s="12"/>
      <c r="BJ863" s="12"/>
      <c r="BK863" s="80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s="3" customFormat="1" ht="24.9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2"/>
      <c r="BF864" s="12"/>
      <c r="BG864" s="12"/>
      <c r="BH864" s="12"/>
      <c r="BI864" s="12"/>
      <c r="BJ864" s="12"/>
      <c r="BK864" s="80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s="3" customFormat="1" ht="24.9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2"/>
      <c r="BF865" s="12"/>
      <c r="BG865" s="12"/>
      <c r="BH865" s="12"/>
      <c r="BI865" s="12"/>
      <c r="BJ865" s="12"/>
      <c r="BK865" s="80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s="3" customFormat="1" ht="24.9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2"/>
      <c r="BF866" s="12"/>
      <c r="BG866" s="12"/>
      <c r="BH866" s="12"/>
      <c r="BI866" s="12"/>
      <c r="BJ866" s="12"/>
      <c r="BK866" s="80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s="3" customFormat="1" ht="24.9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2"/>
      <c r="BF867" s="12"/>
      <c r="BG867" s="12"/>
      <c r="BH867" s="12"/>
      <c r="BI867" s="12"/>
      <c r="BJ867" s="12"/>
      <c r="BK867" s="80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s="3" customFormat="1" ht="24.9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2"/>
      <c r="BF868" s="12"/>
      <c r="BG868" s="12"/>
      <c r="BH868" s="12"/>
      <c r="BI868" s="12"/>
      <c r="BJ868" s="12"/>
      <c r="BK868" s="80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s="3" customFormat="1" ht="24.9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2"/>
      <c r="BF869" s="12"/>
      <c r="BG869" s="12"/>
      <c r="BH869" s="12"/>
      <c r="BI869" s="12"/>
      <c r="BJ869" s="12"/>
      <c r="BK869" s="80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s="3" customFormat="1" ht="24.9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2"/>
      <c r="BF870" s="12"/>
      <c r="BG870" s="12"/>
      <c r="BH870" s="12"/>
      <c r="BI870" s="12"/>
      <c r="BJ870" s="12"/>
      <c r="BK870" s="80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s="3" customFormat="1" ht="24.9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2"/>
      <c r="BF871" s="12"/>
      <c r="BG871" s="12"/>
      <c r="BH871" s="12"/>
      <c r="BI871" s="12"/>
      <c r="BJ871" s="12"/>
      <c r="BK871" s="80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s="3" customFormat="1" ht="24.9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2"/>
      <c r="BF872" s="12"/>
      <c r="BG872" s="12"/>
      <c r="BH872" s="12"/>
      <c r="BI872" s="12"/>
      <c r="BJ872" s="12"/>
      <c r="BK872" s="80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s="3" customFormat="1" ht="24.9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2"/>
      <c r="BF873" s="12"/>
      <c r="BG873" s="12"/>
      <c r="BH873" s="12"/>
      <c r="BI873" s="12"/>
      <c r="BJ873" s="12"/>
      <c r="BK873" s="80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s="3" customFormat="1" ht="24.9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2"/>
      <c r="BF874" s="12"/>
      <c r="BG874" s="12"/>
      <c r="BH874" s="12"/>
      <c r="BI874" s="12"/>
      <c r="BJ874" s="12"/>
      <c r="BK874" s="80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s="3" customFormat="1" ht="24.9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2"/>
      <c r="BF875" s="12"/>
      <c r="BG875" s="12"/>
      <c r="BH875" s="12"/>
      <c r="BI875" s="12"/>
      <c r="BJ875" s="12"/>
      <c r="BK875" s="80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s="3" customFormat="1" ht="24.9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2"/>
      <c r="BF876" s="12"/>
      <c r="BG876" s="12"/>
      <c r="BH876" s="12"/>
      <c r="BI876" s="12"/>
      <c r="BJ876" s="12"/>
      <c r="BK876" s="80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s="3" customFormat="1" ht="24.9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2"/>
      <c r="BF877" s="12"/>
      <c r="BG877" s="12"/>
      <c r="BH877" s="12"/>
      <c r="BI877" s="12"/>
      <c r="BJ877" s="12"/>
      <c r="BK877" s="80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s="3" customFormat="1" ht="24.9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2"/>
      <c r="BF878" s="12"/>
      <c r="BG878" s="12"/>
      <c r="BH878" s="12"/>
      <c r="BI878" s="12"/>
      <c r="BJ878" s="12"/>
      <c r="BK878" s="80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s="3" customFormat="1" ht="24.9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2"/>
      <c r="BF879" s="12"/>
      <c r="BG879" s="12"/>
      <c r="BH879" s="12"/>
      <c r="BI879" s="12"/>
      <c r="BJ879" s="12"/>
      <c r="BK879" s="80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s="3" customFormat="1" ht="24.9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2"/>
      <c r="BF880" s="12"/>
      <c r="BG880" s="12"/>
      <c r="BH880" s="12"/>
      <c r="BI880" s="12"/>
      <c r="BJ880" s="12"/>
      <c r="BK880" s="80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s="3" customFormat="1" ht="24.9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2"/>
      <c r="BF881" s="12"/>
      <c r="BG881" s="12"/>
      <c r="BH881" s="12"/>
      <c r="BI881" s="12"/>
      <c r="BJ881" s="12"/>
      <c r="BK881" s="80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s="3" customFormat="1" ht="24.9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2"/>
      <c r="BF882" s="12"/>
      <c r="BG882" s="12"/>
      <c r="BH882" s="12"/>
      <c r="BI882" s="12"/>
      <c r="BJ882" s="12"/>
      <c r="BK882" s="80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s="3" customFormat="1" ht="24.9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2"/>
      <c r="BF883" s="12"/>
      <c r="BG883" s="12"/>
      <c r="BH883" s="12"/>
      <c r="BI883" s="12"/>
      <c r="BJ883" s="12"/>
      <c r="BK883" s="80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s="3" customFormat="1" ht="24.9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2"/>
      <c r="BF884" s="12"/>
      <c r="BG884" s="12"/>
      <c r="BH884" s="12"/>
      <c r="BI884" s="12"/>
      <c r="BJ884" s="12"/>
      <c r="BK884" s="80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s="3" customFormat="1" ht="24.9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2"/>
      <c r="BF885" s="12"/>
      <c r="BG885" s="12"/>
      <c r="BH885" s="12"/>
      <c r="BI885" s="12"/>
      <c r="BJ885" s="12"/>
      <c r="BK885" s="80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s="3" customFormat="1" ht="24.9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2"/>
      <c r="BF886" s="12"/>
      <c r="BG886" s="12"/>
      <c r="BH886" s="12"/>
      <c r="BI886" s="12"/>
      <c r="BJ886" s="12"/>
      <c r="BK886" s="80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s="3" customFormat="1" ht="24.9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2"/>
      <c r="BF887" s="12"/>
      <c r="BG887" s="12"/>
      <c r="BH887" s="12"/>
      <c r="BI887" s="12"/>
      <c r="BJ887" s="12"/>
      <c r="BK887" s="80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s="3" customFormat="1" ht="24.9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2"/>
      <c r="BF888" s="12"/>
      <c r="BG888" s="12"/>
      <c r="BH888" s="12"/>
      <c r="BI888" s="12"/>
      <c r="BJ888" s="12"/>
      <c r="BK888" s="80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s="3" customFormat="1" ht="24.9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2"/>
      <c r="BF889" s="12"/>
      <c r="BG889" s="12"/>
      <c r="BH889" s="12"/>
      <c r="BI889" s="12"/>
      <c r="BJ889" s="12"/>
      <c r="BK889" s="80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s="3" customFormat="1" ht="24.9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2"/>
      <c r="BF890" s="12"/>
      <c r="BG890" s="12"/>
      <c r="BH890" s="12"/>
      <c r="BI890" s="12"/>
      <c r="BJ890" s="12"/>
      <c r="BK890" s="80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s="3" customFormat="1" ht="24.9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2"/>
      <c r="BF891" s="12"/>
      <c r="BG891" s="12"/>
      <c r="BH891" s="12"/>
      <c r="BI891" s="12"/>
      <c r="BJ891" s="12"/>
      <c r="BK891" s="80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s="3" customFormat="1" ht="24.9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2"/>
      <c r="BF892" s="12"/>
      <c r="BG892" s="12"/>
      <c r="BH892" s="12"/>
      <c r="BI892" s="12"/>
      <c r="BJ892" s="12"/>
      <c r="BK892" s="80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s="3" customFormat="1" ht="24.9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2"/>
      <c r="BF893" s="12"/>
      <c r="BG893" s="12"/>
      <c r="BH893" s="12"/>
      <c r="BI893" s="12"/>
      <c r="BJ893" s="12"/>
      <c r="BK893" s="80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s="3" customFormat="1" ht="24.9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2"/>
      <c r="BF894" s="12"/>
      <c r="BG894" s="12"/>
      <c r="BH894" s="12"/>
      <c r="BI894" s="12"/>
      <c r="BJ894" s="12"/>
      <c r="BK894" s="80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s="3" customFormat="1" ht="24.9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2"/>
      <c r="BF895" s="12"/>
      <c r="BG895" s="12"/>
      <c r="BH895" s="12"/>
      <c r="BI895" s="12"/>
      <c r="BJ895" s="12"/>
      <c r="BK895" s="80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s="3" customFormat="1" ht="24.9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2"/>
      <c r="BF896" s="12"/>
      <c r="BG896" s="12"/>
      <c r="BH896" s="12"/>
      <c r="BI896" s="12"/>
      <c r="BJ896" s="12"/>
      <c r="BK896" s="80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s="3" customFormat="1" ht="24.9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2"/>
      <c r="BF897" s="12"/>
      <c r="BG897" s="12"/>
      <c r="BH897" s="12"/>
      <c r="BI897" s="12"/>
      <c r="BJ897" s="12"/>
      <c r="BK897" s="80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s="3" customFormat="1" ht="24.9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2"/>
      <c r="BF898" s="12"/>
      <c r="BG898" s="12"/>
      <c r="BH898" s="12"/>
      <c r="BI898" s="12"/>
      <c r="BJ898" s="12"/>
      <c r="BK898" s="80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s="3" customFormat="1" ht="24.9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2"/>
      <c r="BF899" s="12"/>
      <c r="BG899" s="12"/>
      <c r="BH899" s="12"/>
      <c r="BI899" s="12"/>
      <c r="BJ899" s="12"/>
      <c r="BK899" s="80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s="3" customFormat="1" ht="24.9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2"/>
      <c r="BF900" s="12"/>
      <c r="BG900" s="12"/>
      <c r="BH900" s="12"/>
      <c r="BI900" s="12"/>
      <c r="BJ900" s="12"/>
      <c r="BK900" s="80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s="3" customFormat="1" ht="24.9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2"/>
      <c r="BF901" s="12"/>
      <c r="BG901" s="12"/>
      <c r="BH901" s="12"/>
      <c r="BI901" s="12"/>
      <c r="BJ901" s="12"/>
      <c r="BK901" s="80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s="3" customFormat="1" ht="24.9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2"/>
      <c r="BF902" s="12"/>
      <c r="BG902" s="12"/>
      <c r="BH902" s="12"/>
      <c r="BI902" s="12"/>
      <c r="BJ902" s="12"/>
      <c r="BK902" s="80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s="3" customFormat="1" ht="24.9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2"/>
      <c r="BF903" s="12"/>
      <c r="BG903" s="12"/>
      <c r="BH903" s="12"/>
      <c r="BI903" s="12"/>
      <c r="BJ903" s="12"/>
      <c r="BK903" s="80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s="3" customFormat="1" ht="24.9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2"/>
      <c r="BF904" s="12"/>
      <c r="BG904" s="12"/>
      <c r="BH904" s="12"/>
      <c r="BI904" s="12"/>
      <c r="BJ904" s="12"/>
      <c r="BK904" s="80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s="3" customFormat="1" ht="24.9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2"/>
      <c r="BF905" s="12"/>
      <c r="BG905" s="12"/>
      <c r="BH905" s="12"/>
      <c r="BI905" s="12"/>
      <c r="BJ905" s="12"/>
      <c r="BK905" s="80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s="3" customFormat="1" ht="24.9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2"/>
      <c r="BF906" s="12"/>
      <c r="BG906" s="12"/>
      <c r="BH906" s="12"/>
      <c r="BI906" s="12"/>
      <c r="BJ906" s="12"/>
      <c r="BK906" s="80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s="3" customFormat="1" ht="24.9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2"/>
      <c r="BF907" s="12"/>
      <c r="BG907" s="12"/>
      <c r="BH907" s="12"/>
      <c r="BI907" s="12"/>
      <c r="BJ907" s="12"/>
      <c r="BK907" s="80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s="3" customFormat="1" ht="24.9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2"/>
      <c r="BF908" s="12"/>
      <c r="BG908" s="12"/>
      <c r="BH908" s="12"/>
      <c r="BI908" s="12"/>
      <c r="BJ908" s="12"/>
      <c r="BK908" s="80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s="3" customFormat="1" ht="24.9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2"/>
      <c r="BF909" s="12"/>
      <c r="BG909" s="12"/>
      <c r="BH909" s="12"/>
      <c r="BI909" s="12"/>
      <c r="BJ909" s="12"/>
      <c r="BK909" s="80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s="3" customFormat="1" ht="24.9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2"/>
      <c r="BF910" s="12"/>
      <c r="BG910" s="12"/>
      <c r="BH910" s="12"/>
      <c r="BI910" s="12"/>
      <c r="BJ910" s="12"/>
      <c r="BK910" s="80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s="3" customFormat="1" ht="24.9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2"/>
      <c r="BF911" s="12"/>
      <c r="BG911" s="12"/>
      <c r="BH911" s="12"/>
      <c r="BI911" s="12"/>
      <c r="BJ911" s="12"/>
      <c r="BK911" s="80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s="3" customFormat="1" ht="24.9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2"/>
      <c r="BF912" s="12"/>
      <c r="BG912" s="12"/>
      <c r="BH912" s="12"/>
      <c r="BI912" s="12"/>
      <c r="BJ912" s="12"/>
      <c r="BK912" s="80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s="3" customFormat="1" ht="24.9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2"/>
      <c r="BF913" s="12"/>
      <c r="BG913" s="12"/>
      <c r="BH913" s="12"/>
      <c r="BI913" s="12"/>
      <c r="BJ913" s="12"/>
      <c r="BK913" s="80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s="3" customFormat="1" ht="24.9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2"/>
      <c r="BF914" s="12"/>
      <c r="BG914" s="12"/>
      <c r="BH914" s="12"/>
      <c r="BI914" s="12"/>
      <c r="BJ914" s="12"/>
      <c r="BK914" s="80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s="3" customFormat="1" ht="24.9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2"/>
      <c r="BF915" s="12"/>
      <c r="BG915" s="12"/>
      <c r="BH915" s="12"/>
      <c r="BI915" s="12"/>
      <c r="BJ915" s="12"/>
      <c r="BK915" s="80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s="3" customFormat="1" ht="24.9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2"/>
      <c r="BF916" s="12"/>
      <c r="BG916" s="12"/>
      <c r="BH916" s="12"/>
      <c r="BI916" s="12"/>
      <c r="BJ916" s="12"/>
      <c r="BK916" s="80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s="3" customFormat="1" ht="24.9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2"/>
      <c r="BF917" s="12"/>
      <c r="BG917" s="12"/>
      <c r="BH917" s="12"/>
      <c r="BI917" s="12"/>
      <c r="BJ917" s="12"/>
      <c r="BK917" s="80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s="3" customFormat="1" ht="24.9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2"/>
      <c r="BF918" s="12"/>
      <c r="BG918" s="12"/>
      <c r="BH918" s="12"/>
      <c r="BI918" s="12"/>
      <c r="BJ918" s="12"/>
      <c r="BK918" s="80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s="3" customFormat="1" ht="24.9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2"/>
      <c r="BF919" s="12"/>
      <c r="BG919" s="12"/>
      <c r="BH919" s="12"/>
      <c r="BI919" s="12"/>
      <c r="BJ919" s="12"/>
      <c r="BK919" s="80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s="3" customFormat="1" ht="24.9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2"/>
      <c r="BF920" s="12"/>
      <c r="BG920" s="12"/>
      <c r="BH920" s="12"/>
      <c r="BI920" s="12"/>
      <c r="BJ920" s="12"/>
      <c r="BK920" s="80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s="3" customFormat="1" ht="24.9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2"/>
      <c r="BF921" s="12"/>
      <c r="BG921" s="12"/>
      <c r="BH921" s="12"/>
      <c r="BI921" s="12"/>
      <c r="BJ921" s="12"/>
      <c r="BK921" s="80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s="3" customFormat="1" ht="24.9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2"/>
      <c r="BF922" s="12"/>
      <c r="BG922" s="12"/>
      <c r="BH922" s="12"/>
      <c r="BI922" s="12"/>
      <c r="BJ922" s="12"/>
      <c r="BK922" s="80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s="3" customFormat="1" ht="24.9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2"/>
      <c r="BF923" s="12"/>
      <c r="BG923" s="12"/>
      <c r="BH923" s="12"/>
      <c r="BI923" s="12"/>
      <c r="BJ923" s="12"/>
      <c r="BK923" s="80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s="3" customFormat="1" ht="24.9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2"/>
      <c r="BF924" s="12"/>
      <c r="BG924" s="12"/>
      <c r="BH924" s="12"/>
      <c r="BI924" s="12"/>
      <c r="BJ924" s="12"/>
      <c r="BK924" s="80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s="3" customFormat="1" ht="24.9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2"/>
      <c r="BF925" s="12"/>
      <c r="BG925" s="12"/>
      <c r="BH925" s="12"/>
      <c r="BI925" s="12"/>
      <c r="BJ925" s="12"/>
      <c r="BK925" s="80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s="3" customFormat="1" ht="24.9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2"/>
      <c r="BF926" s="12"/>
      <c r="BG926" s="12"/>
      <c r="BH926" s="12"/>
      <c r="BI926" s="12"/>
      <c r="BJ926" s="12"/>
      <c r="BK926" s="80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s="3" customFormat="1" ht="24.9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2"/>
      <c r="BF927" s="12"/>
      <c r="BG927" s="12"/>
      <c r="BH927" s="12"/>
      <c r="BI927" s="12"/>
      <c r="BJ927" s="12"/>
      <c r="BK927" s="80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s="3" customFormat="1" ht="24.9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2"/>
      <c r="BF928" s="12"/>
      <c r="BG928" s="12"/>
      <c r="BH928" s="12"/>
      <c r="BI928" s="12"/>
      <c r="BJ928" s="12"/>
      <c r="BK928" s="80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s="3" customFormat="1" ht="24.9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2"/>
      <c r="BF929" s="12"/>
      <c r="BG929" s="12"/>
      <c r="BH929" s="12"/>
      <c r="BI929" s="12"/>
      <c r="BJ929" s="12"/>
      <c r="BK929" s="80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s="3" customFormat="1" ht="24.9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2"/>
      <c r="BF930" s="12"/>
      <c r="BG930" s="12"/>
      <c r="BH930" s="12"/>
      <c r="BI930" s="12"/>
      <c r="BJ930" s="12"/>
      <c r="BK930" s="80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s="3" customFormat="1" ht="24.9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2"/>
      <c r="BF931" s="12"/>
      <c r="BG931" s="12"/>
      <c r="BH931" s="12"/>
      <c r="BI931" s="12"/>
      <c r="BJ931" s="12"/>
      <c r="BK931" s="80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s="3" customFormat="1" ht="24.9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2"/>
      <c r="BF932" s="12"/>
      <c r="BG932" s="12"/>
      <c r="BH932" s="12"/>
      <c r="BI932" s="12"/>
      <c r="BJ932" s="12"/>
      <c r="BK932" s="80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s="3" customFormat="1" ht="24.9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2"/>
      <c r="BF933" s="12"/>
      <c r="BG933" s="12"/>
      <c r="BH933" s="12"/>
      <c r="BI933" s="12"/>
      <c r="BJ933" s="12"/>
      <c r="BK933" s="80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s="3" customFormat="1" ht="24.9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2"/>
      <c r="BF934" s="12"/>
      <c r="BG934" s="12"/>
      <c r="BH934" s="12"/>
      <c r="BI934" s="12"/>
      <c r="BJ934" s="12"/>
      <c r="BK934" s="80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s="3" customFormat="1" ht="24.9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2"/>
      <c r="BF935" s="12"/>
      <c r="BG935" s="12"/>
      <c r="BH935" s="12"/>
      <c r="BI935" s="12"/>
      <c r="BJ935" s="12"/>
      <c r="BK935" s="80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s="3" customFormat="1" ht="24.9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2"/>
      <c r="BF936" s="12"/>
      <c r="BG936" s="12"/>
      <c r="BH936" s="12"/>
      <c r="BI936" s="12"/>
      <c r="BJ936" s="12"/>
      <c r="BK936" s="80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s="3" customFormat="1" ht="24.9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2"/>
      <c r="BF937" s="12"/>
      <c r="BG937" s="12"/>
      <c r="BH937" s="12"/>
      <c r="BI937" s="12"/>
      <c r="BJ937" s="12"/>
      <c r="BK937" s="80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s="3" customFormat="1" ht="24.9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2"/>
      <c r="BF938" s="12"/>
      <c r="BG938" s="12"/>
      <c r="BH938" s="12"/>
      <c r="BI938" s="12"/>
      <c r="BJ938" s="12"/>
      <c r="BK938" s="80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s="3" customFormat="1" ht="24.9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2"/>
      <c r="BF939" s="12"/>
      <c r="BG939" s="12"/>
      <c r="BH939" s="12"/>
      <c r="BI939" s="12"/>
      <c r="BJ939" s="12"/>
      <c r="BK939" s="80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s="3" customFormat="1" ht="24.9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2"/>
      <c r="BF940" s="12"/>
      <c r="BG940" s="12"/>
      <c r="BH940" s="12"/>
      <c r="BI940" s="12"/>
      <c r="BJ940" s="12"/>
      <c r="BK940" s="80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s="3" customFormat="1" ht="24.9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2"/>
      <c r="BF941" s="12"/>
      <c r="BG941" s="12"/>
      <c r="BH941" s="12"/>
      <c r="BI941" s="12"/>
      <c r="BJ941" s="12"/>
      <c r="BK941" s="80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s="3" customFormat="1" ht="24.9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2"/>
      <c r="BF942" s="12"/>
      <c r="BG942" s="12"/>
      <c r="BH942" s="12"/>
      <c r="BI942" s="12"/>
      <c r="BJ942" s="12"/>
      <c r="BK942" s="80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s="3" customFormat="1" ht="24.9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2"/>
      <c r="BF943" s="12"/>
      <c r="BG943" s="12"/>
      <c r="BH943" s="12"/>
      <c r="BI943" s="12"/>
      <c r="BJ943" s="12"/>
      <c r="BK943" s="80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s="3" customFormat="1" ht="24.9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2"/>
      <c r="BF944" s="12"/>
      <c r="BG944" s="12"/>
      <c r="BH944" s="12"/>
      <c r="BI944" s="12"/>
      <c r="BJ944" s="12"/>
      <c r="BK944" s="80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s="3" customFormat="1" ht="24.9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2"/>
      <c r="BF945" s="12"/>
      <c r="BG945" s="12"/>
      <c r="BH945" s="12"/>
      <c r="BI945" s="12"/>
      <c r="BJ945" s="12"/>
      <c r="BK945" s="80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s="3" customFormat="1" ht="24.9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2"/>
      <c r="BF946" s="12"/>
      <c r="BG946" s="12"/>
      <c r="BH946" s="12"/>
      <c r="BI946" s="12"/>
      <c r="BJ946" s="12"/>
      <c r="BK946" s="80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s="3" customFormat="1" ht="24.9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2"/>
      <c r="BF947" s="12"/>
      <c r="BG947" s="12"/>
      <c r="BH947" s="12"/>
      <c r="BI947" s="12"/>
      <c r="BJ947" s="12"/>
      <c r="BK947" s="80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s="3" customFormat="1" ht="24.9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2"/>
      <c r="BF948" s="12"/>
      <c r="BG948" s="12"/>
      <c r="BH948" s="12"/>
      <c r="BI948" s="12"/>
      <c r="BJ948" s="12"/>
      <c r="BK948" s="80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s="3" customFormat="1" ht="24.9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2"/>
      <c r="BF949" s="12"/>
      <c r="BG949" s="12"/>
      <c r="BH949" s="12"/>
      <c r="BI949" s="12"/>
      <c r="BJ949" s="12"/>
      <c r="BK949" s="80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s="3" customFormat="1" ht="24.9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2"/>
      <c r="BF950" s="12"/>
      <c r="BG950" s="12"/>
      <c r="BH950" s="12"/>
      <c r="BI950" s="12"/>
      <c r="BJ950" s="12"/>
      <c r="BK950" s="80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s="3" customFormat="1" ht="24.9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2"/>
      <c r="BF951" s="12"/>
      <c r="BG951" s="12"/>
      <c r="BH951" s="12"/>
      <c r="BI951" s="12"/>
      <c r="BJ951" s="12"/>
      <c r="BK951" s="80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s="3" customFormat="1" ht="24.9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2"/>
      <c r="BF952" s="12"/>
      <c r="BG952" s="12"/>
      <c r="BH952" s="12"/>
      <c r="BI952" s="12"/>
      <c r="BJ952" s="12"/>
      <c r="BK952" s="80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s="3" customFormat="1" ht="24.9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2"/>
      <c r="BF953" s="12"/>
      <c r="BG953" s="12"/>
      <c r="BH953" s="12"/>
      <c r="BI953" s="12"/>
      <c r="BJ953" s="12"/>
      <c r="BK953" s="80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s="3" customFormat="1" ht="24.9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2"/>
      <c r="BF954" s="12"/>
      <c r="BG954" s="12"/>
      <c r="BH954" s="12"/>
      <c r="BI954" s="12"/>
      <c r="BJ954" s="12"/>
      <c r="BK954" s="80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s="3" customFormat="1" ht="24.9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2"/>
      <c r="BF955" s="12"/>
      <c r="BG955" s="12"/>
      <c r="BH955" s="12"/>
      <c r="BI955" s="12"/>
      <c r="BJ955" s="12"/>
      <c r="BK955" s="80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s="3" customFormat="1" ht="24.9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2"/>
      <c r="BF956" s="12"/>
      <c r="BG956" s="12"/>
      <c r="BH956" s="12"/>
      <c r="BI956" s="12"/>
      <c r="BJ956" s="12"/>
      <c r="BK956" s="80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s="3" customFormat="1" ht="24.9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2"/>
      <c r="BF957" s="12"/>
      <c r="BG957" s="12"/>
      <c r="BH957" s="12"/>
      <c r="BI957" s="12"/>
      <c r="BJ957" s="12"/>
      <c r="BK957" s="80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s="3" customFormat="1" ht="24.9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2"/>
      <c r="BF958" s="12"/>
      <c r="BG958" s="12"/>
      <c r="BH958" s="12"/>
      <c r="BI958" s="12"/>
      <c r="BJ958" s="12"/>
      <c r="BK958" s="80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s="3" customFormat="1" ht="24.9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2"/>
      <c r="BF959" s="12"/>
      <c r="BG959" s="12"/>
      <c r="BH959" s="12"/>
      <c r="BI959" s="12"/>
      <c r="BJ959" s="12"/>
      <c r="BK959" s="80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s="3" customFormat="1" ht="24.9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2"/>
      <c r="BF960" s="12"/>
      <c r="BG960" s="12"/>
      <c r="BH960" s="12"/>
      <c r="BI960" s="12"/>
      <c r="BJ960" s="12"/>
      <c r="BK960" s="80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s="3" customFormat="1" ht="24.9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2"/>
      <c r="BF961" s="12"/>
      <c r="BG961" s="12"/>
      <c r="BH961" s="12"/>
      <c r="BI961" s="12"/>
      <c r="BJ961" s="12"/>
      <c r="BK961" s="80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s="3" customFormat="1" ht="24.9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2"/>
      <c r="BF962" s="12"/>
      <c r="BG962" s="12"/>
      <c r="BH962" s="12"/>
      <c r="BI962" s="12"/>
      <c r="BJ962" s="12"/>
      <c r="BK962" s="80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s="3" customFormat="1" ht="24.9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2"/>
      <c r="BF963" s="12"/>
      <c r="BG963" s="12"/>
      <c r="BH963" s="12"/>
      <c r="BI963" s="12"/>
      <c r="BJ963" s="12"/>
      <c r="BK963" s="80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s="3" customFormat="1" ht="24.9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2"/>
      <c r="BF964" s="12"/>
      <c r="BG964" s="12"/>
      <c r="BH964" s="12"/>
      <c r="BI964" s="12"/>
      <c r="BJ964" s="12"/>
      <c r="BK964" s="80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s="3" customFormat="1" ht="24.9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2"/>
      <c r="BF965" s="12"/>
      <c r="BG965" s="12"/>
      <c r="BH965" s="12"/>
      <c r="BI965" s="12"/>
      <c r="BJ965" s="12"/>
      <c r="BK965" s="80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s="3" customFormat="1" ht="24.9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2"/>
      <c r="BF966" s="12"/>
      <c r="BG966" s="12"/>
      <c r="BH966" s="12"/>
      <c r="BI966" s="12"/>
      <c r="BJ966" s="12"/>
      <c r="BK966" s="80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s="3" customFormat="1" ht="24.9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2"/>
      <c r="BF967" s="12"/>
      <c r="BG967" s="12"/>
      <c r="BH967" s="12"/>
      <c r="BI967" s="12"/>
      <c r="BJ967" s="12"/>
      <c r="BK967" s="80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s="3" customFormat="1" ht="24.9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2"/>
      <c r="BF968" s="12"/>
      <c r="BG968" s="12"/>
      <c r="BH968" s="12"/>
      <c r="BI968" s="12"/>
      <c r="BJ968" s="12"/>
      <c r="BK968" s="80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s="3" customFormat="1" ht="24.9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2"/>
      <c r="BF969" s="12"/>
      <c r="BG969" s="12"/>
      <c r="BH969" s="12"/>
      <c r="BI969" s="12"/>
      <c r="BJ969" s="12"/>
      <c r="BK969" s="80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s="3" customFormat="1" ht="24.9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2"/>
      <c r="BF970" s="12"/>
      <c r="BG970" s="12"/>
      <c r="BH970" s="12"/>
      <c r="BI970" s="12"/>
      <c r="BJ970" s="12"/>
      <c r="BK970" s="80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s="3" customFormat="1" ht="24.9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2"/>
      <c r="BF971" s="12"/>
      <c r="BG971" s="12"/>
      <c r="BH971" s="12"/>
      <c r="BI971" s="12"/>
      <c r="BJ971" s="12"/>
      <c r="BK971" s="80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s="3" customFormat="1" ht="24.9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2"/>
      <c r="BF972" s="12"/>
      <c r="BG972" s="12"/>
      <c r="BH972" s="12"/>
      <c r="BI972" s="12"/>
      <c r="BJ972" s="12"/>
      <c r="BK972" s="80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s="3" customFormat="1" ht="24.9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2"/>
      <c r="BF973" s="12"/>
      <c r="BG973" s="12"/>
      <c r="BH973" s="12"/>
      <c r="BI973" s="12"/>
      <c r="BJ973" s="12"/>
      <c r="BK973" s="80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s="3" customFormat="1" ht="24.9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2"/>
      <c r="BF974" s="12"/>
      <c r="BG974" s="12"/>
      <c r="BH974" s="12"/>
      <c r="BI974" s="12"/>
      <c r="BJ974" s="12"/>
      <c r="BK974" s="80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s="3" customFormat="1" ht="24.9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2"/>
      <c r="BF975" s="12"/>
      <c r="BG975" s="12"/>
      <c r="BH975" s="12"/>
      <c r="BI975" s="12"/>
      <c r="BJ975" s="12"/>
      <c r="BK975" s="80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s="3" customFormat="1" ht="24.9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2"/>
      <c r="BF976" s="12"/>
      <c r="BG976" s="12"/>
      <c r="BH976" s="12"/>
      <c r="BI976" s="12"/>
      <c r="BJ976" s="12"/>
      <c r="BK976" s="80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s="3" customFormat="1" ht="24.9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2"/>
      <c r="BF977" s="12"/>
      <c r="BG977" s="12"/>
      <c r="BH977" s="12"/>
      <c r="BI977" s="12"/>
      <c r="BJ977" s="12"/>
      <c r="BK977" s="80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s="3" customFormat="1" ht="24.9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2"/>
      <c r="BF978" s="12"/>
      <c r="BG978" s="12"/>
      <c r="BH978" s="12"/>
      <c r="BI978" s="12"/>
      <c r="BJ978" s="12"/>
      <c r="BK978" s="80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s="3" customFormat="1" ht="24.9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2"/>
      <c r="BF979" s="12"/>
      <c r="BG979" s="12"/>
      <c r="BH979" s="12"/>
      <c r="BI979" s="12"/>
      <c r="BJ979" s="12"/>
      <c r="BK979" s="80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s="3" customFormat="1" ht="24.9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2"/>
      <c r="BF980" s="12"/>
      <c r="BG980" s="12"/>
      <c r="BH980" s="12"/>
      <c r="BI980" s="12"/>
      <c r="BJ980" s="12"/>
      <c r="BK980" s="80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s="3" customFormat="1" ht="24.9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2"/>
      <c r="BF981" s="12"/>
      <c r="BG981" s="12"/>
      <c r="BH981" s="12"/>
      <c r="BI981" s="12"/>
      <c r="BJ981" s="12"/>
      <c r="BK981" s="80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s="3" customFormat="1" ht="24.9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2"/>
      <c r="BF982" s="12"/>
      <c r="BG982" s="12"/>
      <c r="BH982" s="12"/>
      <c r="BI982" s="12"/>
      <c r="BJ982" s="12"/>
      <c r="BK982" s="80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s="3" customFormat="1" ht="24.9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2"/>
      <c r="BF983" s="12"/>
      <c r="BG983" s="12"/>
      <c r="BH983" s="12"/>
      <c r="BI983" s="12"/>
      <c r="BJ983" s="12"/>
      <c r="BK983" s="80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s="3" customFormat="1" ht="24.9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2"/>
      <c r="BF984" s="12"/>
      <c r="BG984" s="12"/>
      <c r="BH984" s="12"/>
      <c r="BI984" s="12"/>
      <c r="BJ984" s="12"/>
      <c r="BK984" s="80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s="3" customFormat="1" ht="24.9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2"/>
      <c r="BF985" s="12"/>
      <c r="BG985" s="12"/>
      <c r="BH985" s="12"/>
      <c r="BI985" s="12"/>
      <c r="BJ985" s="12"/>
      <c r="BK985" s="80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s="3" customFormat="1" ht="24.9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2"/>
      <c r="BF986" s="12"/>
      <c r="BG986" s="12"/>
      <c r="BH986" s="12"/>
      <c r="BI986" s="12"/>
      <c r="BJ986" s="12"/>
      <c r="BK986" s="80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s="3" customFormat="1" ht="24.9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2"/>
      <c r="BF987" s="12"/>
      <c r="BG987" s="12"/>
      <c r="BH987" s="12"/>
      <c r="BI987" s="12"/>
      <c r="BJ987" s="12"/>
      <c r="BK987" s="80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s="3" customFormat="1" ht="24.9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2"/>
      <c r="BF988" s="12"/>
      <c r="BG988" s="12"/>
      <c r="BH988" s="12"/>
      <c r="BI988" s="12"/>
      <c r="BJ988" s="12"/>
      <c r="BK988" s="80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s="3" customFormat="1" ht="24.9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2"/>
      <c r="BF989" s="12"/>
      <c r="BG989" s="12"/>
      <c r="BH989" s="12"/>
      <c r="BI989" s="12"/>
      <c r="BJ989" s="12"/>
      <c r="BK989" s="80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s="3" customFormat="1" ht="24.9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2"/>
      <c r="BF990" s="12"/>
      <c r="BG990" s="12"/>
      <c r="BH990" s="12"/>
      <c r="BI990" s="12"/>
      <c r="BJ990" s="12"/>
      <c r="BK990" s="80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s="3" customFormat="1" ht="24.9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2"/>
      <c r="BF991" s="12"/>
      <c r="BG991" s="12"/>
      <c r="BH991" s="12"/>
      <c r="BI991" s="12"/>
      <c r="BJ991" s="12"/>
      <c r="BK991" s="80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s="3" customFormat="1" ht="24.9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2"/>
      <c r="BF992" s="12"/>
      <c r="BG992" s="12"/>
      <c r="BH992" s="12"/>
      <c r="BI992" s="12"/>
      <c r="BJ992" s="12"/>
      <c r="BK992" s="80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s="3" customFormat="1" ht="24.9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2"/>
      <c r="BF993" s="12"/>
      <c r="BG993" s="12"/>
      <c r="BH993" s="12"/>
      <c r="BI993" s="12"/>
      <c r="BJ993" s="12"/>
      <c r="BK993" s="80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s="3" customFormat="1" ht="24.9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2"/>
      <c r="BF994" s="12"/>
      <c r="BG994" s="12"/>
      <c r="BH994" s="12"/>
      <c r="BI994" s="12"/>
      <c r="BJ994" s="12"/>
      <c r="BK994" s="80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s="3" customFormat="1" ht="24.9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2"/>
      <c r="BF995" s="12"/>
      <c r="BG995" s="12"/>
      <c r="BH995" s="12"/>
      <c r="BI995" s="12"/>
      <c r="BJ995" s="12"/>
      <c r="BK995" s="80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s="3" customFormat="1" ht="24.9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2"/>
      <c r="BF996" s="12"/>
      <c r="BG996" s="12"/>
      <c r="BH996" s="12"/>
      <c r="BI996" s="12"/>
      <c r="BJ996" s="12"/>
      <c r="BK996" s="80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s="3" customFormat="1" ht="24.9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2"/>
      <c r="BF997" s="12"/>
      <c r="BG997" s="12"/>
      <c r="BH997" s="12"/>
      <c r="BI997" s="12"/>
      <c r="BJ997" s="12"/>
      <c r="BK997" s="80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s="3" customFormat="1" ht="24.9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2"/>
      <c r="BF998" s="12"/>
      <c r="BG998" s="12"/>
      <c r="BH998" s="12"/>
      <c r="BI998" s="12"/>
      <c r="BJ998" s="12"/>
      <c r="BK998" s="80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s="3" customFormat="1" ht="24.9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2"/>
      <c r="BF999" s="12"/>
      <c r="BG999" s="12"/>
      <c r="BH999" s="12"/>
      <c r="BI999" s="12"/>
      <c r="BJ999" s="12"/>
      <c r="BK999" s="80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s="3" customFormat="1" ht="24.9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2"/>
      <c r="BF1000" s="12"/>
      <c r="BG1000" s="12"/>
      <c r="BH1000" s="12"/>
      <c r="BI1000" s="12"/>
      <c r="BJ1000" s="12"/>
      <c r="BK1000" s="80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  <row r="1001" spans="1:76" s="3" customFormat="1" ht="24.9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2"/>
      <c r="BF1001" s="12"/>
      <c r="BG1001" s="12"/>
      <c r="BH1001" s="12"/>
      <c r="BI1001" s="12"/>
      <c r="BJ1001" s="12"/>
      <c r="BK1001" s="80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</row>
    <row r="1002" spans="1:76" s="3" customFormat="1" ht="24.9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2"/>
      <c r="BF1002" s="12"/>
      <c r="BG1002" s="12"/>
      <c r="BH1002" s="12"/>
      <c r="BI1002" s="12"/>
      <c r="BJ1002" s="12"/>
      <c r="BK1002" s="80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</row>
    <row r="1003" spans="1:76" s="3" customFormat="1" ht="24.9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2"/>
      <c r="BF1003" s="12"/>
      <c r="BG1003" s="12"/>
      <c r="BH1003" s="12"/>
      <c r="BI1003" s="12"/>
      <c r="BJ1003" s="12"/>
      <c r="BK1003" s="80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</row>
    <row r="1004" spans="1:76" s="3" customFormat="1" ht="24.9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2"/>
      <c r="BF1004" s="12"/>
      <c r="BG1004" s="12"/>
      <c r="BH1004" s="12"/>
      <c r="BI1004" s="12"/>
      <c r="BJ1004" s="12"/>
      <c r="BK1004" s="80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</row>
    <row r="1005" spans="1:76" s="3" customFormat="1" ht="24.9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2"/>
      <c r="BF1005" s="12"/>
      <c r="BG1005" s="12"/>
      <c r="BH1005" s="12"/>
      <c r="BI1005" s="12"/>
      <c r="BJ1005" s="12"/>
      <c r="BK1005" s="80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</row>
    <row r="1006" spans="1:76" s="3" customFormat="1" ht="24.9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2"/>
      <c r="BF1006" s="12"/>
      <c r="BG1006" s="12"/>
      <c r="BH1006" s="12"/>
      <c r="BI1006" s="12"/>
      <c r="BJ1006" s="12"/>
      <c r="BK1006" s="80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</row>
    <row r="1007" spans="1:76" s="3" customFormat="1" ht="24.9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2"/>
      <c r="BF1007" s="12"/>
      <c r="BG1007" s="12"/>
      <c r="BH1007" s="12"/>
      <c r="BI1007" s="12"/>
      <c r="BJ1007" s="12"/>
      <c r="BK1007" s="80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</row>
    <row r="1008" spans="1:76" s="3" customFormat="1" ht="24.9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2"/>
      <c r="BF1008" s="12"/>
      <c r="BG1008" s="12"/>
      <c r="BH1008" s="12"/>
      <c r="BI1008" s="12"/>
      <c r="BJ1008" s="12"/>
      <c r="BK1008" s="80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</row>
    <row r="1009" spans="1:76" s="3" customFormat="1" ht="24.9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2"/>
      <c r="BF1009" s="12"/>
      <c r="BG1009" s="12"/>
      <c r="BH1009" s="12"/>
      <c r="BI1009" s="12"/>
      <c r="BJ1009" s="12"/>
      <c r="BK1009" s="80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</row>
    <row r="1010" spans="1:76" s="3" customFormat="1" ht="24.9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2"/>
      <c r="BF1010" s="12"/>
      <c r="BG1010" s="12"/>
      <c r="BH1010" s="12"/>
      <c r="BI1010" s="12"/>
      <c r="BJ1010" s="12"/>
      <c r="BK1010" s="80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</row>
    <row r="1011" spans="1:76" s="3" customFormat="1" ht="24.9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2"/>
      <c r="BF1011" s="12"/>
      <c r="BG1011" s="12"/>
      <c r="BH1011" s="12"/>
      <c r="BI1011" s="12"/>
      <c r="BJ1011" s="12"/>
      <c r="BK1011" s="80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</row>
    <row r="1012" spans="1:76" s="3" customFormat="1" ht="24.9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2"/>
      <c r="BF1012" s="12"/>
      <c r="BG1012" s="12"/>
      <c r="BH1012" s="12"/>
      <c r="BI1012" s="12"/>
      <c r="BJ1012" s="12"/>
      <c r="BK1012" s="80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</row>
    <row r="1013" spans="1:76" s="3" customFormat="1" ht="24.9" customHeight="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2"/>
      <c r="BF1013" s="12"/>
      <c r="BG1013" s="12"/>
      <c r="BH1013" s="12"/>
      <c r="BI1013" s="12"/>
      <c r="BJ1013" s="12"/>
      <c r="BK1013" s="80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</row>
    <row r="1014" spans="1:76" s="3" customFormat="1" ht="24.9" customHeight="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2"/>
      <c r="BF1014" s="12"/>
      <c r="BG1014" s="12"/>
      <c r="BH1014" s="12"/>
      <c r="BI1014" s="12"/>
      <c r="BJ1014" s="12"/>
      <c r="BK1014" s="80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</row>
    <row r="1015" spans="1:76" s="3" customFormat="1" ht="24.9" customHeight="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2"/>
      <c r="BF1015" s="12"/>
      <c r="BG1015" s="12"/>
      <c r="BH1015" s="12"/>
      <c r="BI1015" s="12"/>
      <c r="BJ1015" s="12"/>
      <c r="BK1015" s="80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</row>
    <row r="1016" spans="1:76" s="3" customFormat="1" ht="24.9" customHeight="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2"/>
      <c r="BF1016" s="12"/>
      <c r="BG1016" s="12"/>
      <c r="BH1016" s="12"/>
      <c r="BI1016" s="12"/>
      <c r="BJ1016" s="12"/>
      <c r="BK1016" s="80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</row>
    <row r="1017" spans="1:76" s="3" customFormat="1" ht="24.9" customHeight="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2"/>
      <c r="BF1017" s="12"/>
      <c r="BG1017" s="12"/>
      <c r="BH1017" s="12"/>
      <c r="BI1017" s="12"/>
      <c r="BJ1017" s="12"/>
      <c r="BK1017" s="80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</row>
    <row r="1018" spans="1:76" s="3" customFormat="1" ht="24.9" customHeight="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2"/>
      <c r="BF1018" s="12"/>
      <c r="BG1018" s="12"/>
      <c r="BH1018" s="12"/>
      <c r="BI1018" s="12"/>
      <c r="BJ1018" s="12"/>
      <c r="BK1018" s="80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</row>
    <row r="1019" spans="1:76" s="3" customFormat="1" ht="24.9" customHeight="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2"/>
      <c r="BF1019" s="12"/>
      <c r="BG1019" s="12"/>
      <c r="BH1019" s="12"/>
      <c r="BI1019" s="12"/>
      <c r="BJ1019" s="12"/>
      <c r="BK1019" s="80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</row>
    <row r="1020" spans="1:76" s="3" customFormat="1" ht="24.9" customHeight="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2"/>
      <c r="BF1020" s="12"/>
      <c r="BG1020" s="12"/>
      <c r="BH1020" s="12"/>
      <c r="BI1020" s="12"/>
      <c r="BJ1020" s="12"/>
      <c r="BK1020" s="80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</row>
    <row r="1021" spans="1:76" s="3" customFormat="1" ht="24.9" customHeight="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2"/>
      <c r="BF1021" s="12"/>
      <c r="BG1021" s="12"/>
      <c r="BH1021" s="12"/>
      <c r="BI1021" s="12"/>
      <c r="BJ1021" s="12"/>
      <c r="BK1021" s="80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</row>
    <row r="1022" spans="1:76" s="3" customFormat="1" ht="24.9" customHeight="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2"/>
      <c r="BF1022" s="12"/>
      <c r="BG1022" s="12"/>
      <c r="BH1022" s="12"/>
      <c r="BI1022" s="12"/>
      <c r="BJ1022" s="12"/>
      <c r="BK1022" s="80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</row>
    <row r="1023" spans="1:76" s="3" customFormat="1" ht="24.9" customHeight="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2"/>
      <c r="BF1023" s="12"/>
      <c r="BG1023" s="12"/>
      <c r="BH1023" s="12"/>
      <c r="BI1023" s="12"/>
      <c r="BJ1023" s="12"/>
      <c r="BK1023" s="80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</row>
    <row r="1024" spans="1:76" s="3" customFormat="1" ht="24.9" customHeight="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2"/>
      <c r="BF1024" s="12"/>
      <c r="BG1024" s="12"/>
      <c r="BH1024" s="12"/>
      <c r="BI1024" s="12"/>
      <c r="BJ1024" s="12"/>
      <c r="BK1024" s="80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</row>
    <row r="1025" spans="1:76" s="3" customFormat="1" ht="24.9" customHeight="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2"/>
      <c r="BF1025" s="12"/>
      <c r="BG1025" s="12"/>
      <c r="BH1025" s="12"/>
      <c r="BI1025" s="12"/>
      <c r="BJ1025" s="12"/>
      <c r="BK1025" s="80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</row>
    <row r="1026" spans="1:76" s="3" customFormat="1" ht="24.9" customHeight="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2"/>
      <c r="BF1026" s="12"/>
      <c r="BG1026" s="12"/>
      <c r="BH1026" s="12"/>
      <c r="BI1026" s="12"/>
      <c r="BJ1026" s="12"/>
      <c r="BK1026" s="80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</row>
    <row r="1027" spans="1:76" s="3" customFormat="1" ht="24.9" customHeight="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2"/>
      <c r="BF1027" s="12"/>
      <c r="BG1027" s="12"/>
      <c r="BH1027" s="12"/>
      <c r="BI1027" s="12"/>
      <c r="BJ1027" s="12"/>
      <c r="BK1027" s="80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</row>
    <row r="1028" spans="1:76" s="3" customFormat="1" ht="24.9" customHeight="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2"/>
      <c r="BF1028" s="12"/>
      <c r="BG1028" s="12"/>
      <c r="BH1028" s="12"/>
      <c r="BI1028" s="12"/>
      <c r="BJ1028" s="12"/>
      <c r="BK1028" s="80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</row>
    <row r="1029" spans="1:76" s="3" customFormat="1" ht="24.9" customHeight="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2"/>
      <c r="BF1029" s="12"/>
      <c r="BG1029" s="12"/>
      <c r="BH1029" s="12"/>
      <c r="BI1029" s="12"/>
      <c r="BJ1029" s="12"/>
      <c r="BK1029" s="80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</row>
    <row r="1030" spans="1:76" s="3" customFormat="1" ht="24.9" customHeight="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2"/>
      <c r="BF1030" s="12"/>
      <c r="BG1030" s="12"/>
      <c r="BH1030" s="12"/>
      <c r="BI1030" s="12"/>
      <c r="BJ1030" s="12"/>
      <c r="BK1030" s="80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</row>
    <row r="1031" spans="1:76" s="3" customFormat="1" ht="24.9" customHeight="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2"/>
      <c r="BF1031" s="12"/>
      <c r="BG1031" s="12"/>
      <c r="BH1031" s="12"/>
      <c r="BI1031" s="12"/>
      <c r="BJ1031" s="12"/>
      <c r="BK1031" s="80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</row>
    <row r="1032" spans="1:76" s="3" customFormat="1" ht="24.9" customHeight="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2"/>
      <c r="BF1032" s="12"/>
      <c r="BG1032" s="12"/>
      <c r="BH1032" s="12"/>
      <c r="BI1032" s="12"/>
      <c r="BJ1032" s="12"/>
      <c r="BK1032" s="80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</row>
    <row r="1033" spans="1:76" s="3" customFormat="1" ht="24.9" customHeight="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2"/>
      <c r="BF1033" s="12"/>
      <c r="BG1033" s="12"/>
      <c r="BH1033" s="12"/>
      <c r="BI1033" s="12"/>
      <c r="BJ1033" s="12"/>
      <c r="BK1033" s="80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</row>
    <row r="1034" spans="1:76" s="3" customFormat="1" ht="24.9" customHeight="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2"/>
      <c r="BF1034" s="12"/>
      <c r="BG1034" s="12"/>
      <c r="BH1034" s="12"/>
      <c r="BI1034" s="12"/>
      <c r="BJ1034" s="12"/>
      <c r="BK1034" s="80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</row>
    <row r="1035" spans="1:76" s="3" customFormat="1" ht="24.9" customHeight="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2"/>
      <c r="BF1035" s="12"/>
      <c r="BG1035" s="12"/>
      <c r="BH1035" s="12"/>
      <c r="BI1035" s="12"/>
      <c r="BJ1035" s="12"/>
      <c r="BK1035" s="80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</row>
    <row r="1036" spans="1:76" s="3" customFormat="1" ht="24.9" customHeight="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2"/>
      <c r="BF1036" s="12"/>
      <c r="BG1036" s="12"/>
      <c r="BH1036" s="12"/>
      <c r="BI1036" s="12"/>
      <c r="BJ1036" s="12"/>
      <c r="BK1036" s="80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</row>
    <row r="1037" spans="1:76" s="3" customFormat="1" ht="24.9" customHeight="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2"/>
      <c r="BF1037" s="12"/>
      <c r="BG1037" s="12"/>
      <c r="BH1037" s="12"/>
      <c r="BI1037" s="12"/>
      <c r="BJ1037" s="12"/>
      <c r="BK1037" s="80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</row>
    <row r="1038" spans="1:76" s="3" customFormat="1" ht="24.9" customHeight="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2"/>
      <c r="BF1038" s="12"/>
      <c r="BG1038" s="12"/>
      <c r="BH1038" s="12"/>
      <c r="BI1038" s="12"/>
      <c r="BJ1038" s="12"/>
      <c r="BK1038" s="80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</row>
    <row r="1039" spans="1:76" s="3" customFormat="1" ht="24.9" customHeight="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2"/>
      <c r="BF1039" s="12"/>
      <c r="BG1039" s="12"/>
      <c r="BH1039" s="12"/>
      <c r="BI1039" s="12"/>
      <c r="BJ1039" s="12"/>
      <c r="BK1039" s="80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</row>
    <row r="1040" spans="1:76" s="3" customFormat="1" ht="24.9" customHeight="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2"/>
      <c r="BF1040" s="12"/>
      <c r="BG1040" s="12"/>
      <c r="BH1040" s="12"/>
      <c r="BI1040" s="12"/>
      <c r="BJ1040" s="12"/>
      <c r="BK1040" s="80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</row>
    <row r="1041" spans="1:76" s="3" customFormat="1" ht="24.9" customHeight="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2"/>
      <c r="BF1041" s="12"/>
      <c r="BG1041" s="12"/>
      <c r="BH1041" s="12"/>
      <c r="BI1041" s="12"/>
      <c r="BJ1041" s="12"/>
      <c r="BK1041" s="80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</row>
    <row r="1042" spans="1:76" s="3" customFormat="1" ht="24.9" customHeight="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2"/>
      <c r="BF1042" s="12"/>
      <c r="BG1042" s="12"/>
      <c r="BH1042" s="12"/>
      <c r="BI1042" s="12"/>
      <c r="BJ1042" s="12"/>
      <c r="BK1042" s="80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</row>
    <row r="1043" spans="1:76" s="3" customFormat="1" ht="24.9" customHeight="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2"/>
      <c r="BF1043" s="12"/>
      <c r="BG1043" s="12"/>
      <c r="BH1043" s="12"/>
      <c r="BI1043" s="12"/>
      <c r="BJ1043" s="12"/>
      <c r="BK1043" s="80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</row>
    <row r="1044" spans="1:76" s="3" customFormat="1" ht="24.9" customHeight="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2"/>
      <c r="BF1044" s="12"/>
      <c r="BG1044" s="12"/>
      <c r="BH1044" s="12"/>
      <c r="BI1044" s="12"/>
      <c r="BJ1044" s="12"/>
      <c r="BK1044" s="80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</row>
    <row r="1045" spans="1:76" s="3" customFormat="1" ht="24.9" customHeight="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2"/>
      <c r="BF1045" s="12"/>
      <c r="BG1045" s="12"/>
      <c r="BH1045" s="12"/>
      <c r="BI1045" s="12"/>
      <c r="BJ1045" s="12"/>
      <c r="BK1045" s="80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</row>
    <row r="1046" spans="1:76" s="3" customFormat="1" ht="24.9" customHeight="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2"/>
      <c r="BF1046" s="12"/>
      <c r="BG1046" s="12"/>
      <c r="BH1046" s="12"/>
      <c r="BI1046" s="12"/>
      <c r="BJ1046" s="12"/>
      <c r="BK1046" s="80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</row>
    <row r="1047" spans="1:76" s="3" customFormat="1" ht="24.9" customHeight="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2"/>
      <c r="BF1047" s="12"/>
      <c r="BG1047" s="12"/>
      <c r="BH1047" s="12"/>
      <c r="BI1047" s="12"/>
      <c r="BJ1047" s="12"/>
      <c r="BK1047" s="80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</row>
    <row r="1048" spans="1:76" s="3" customFormat="1" ht="24.9" customHeight="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2"/>
      <c r="BF1048" s="12"/>
      <c r="BG1048" s="12"/>
      <c r="BH1048" s="12"/>
      <c r="BI1048" s="12"/>
      <c r="BJ1048" s="12"/>
      <c r="BK1048" s="80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</row>
    <row r="1049" spans="1:76" s="3" customFormat="1" ht="24.9" customHeight="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2"/>
      <c r="BF1049" s="12"/>
      <c r="BG1049" s="12"/>
      <c r="BH1049" s="12"/>
      <c r="BI1049" s="12"/>
      <c r="BJ1049" s="12"/>
      <c r="BK1049" s="80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</row>
    <row r="1050" spans="1:76" s="3" customFormat="1" ht="24.9" customHeight="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2"/>
      <c r="BF1050" s="12"/>
      <c r="BG1050" s="12"/>
      <c r="BH1050" s="12"/>
      <c r="BI1050" s="12"/>
      <c r="BJ1050" s="12"/>
      <c r="BK1050" s="80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</row>
    <row r="1051" spans="1:76" s="3" customFormat="1" ht="24.9" customHeight="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2"/>
      <c r="BF1051" s="12"/>
      <c r="BG1051" s="12"/>
      <c r="BH1051" s="12"/>
      <c r="BI1051" s="12"/>
      <c r="BJ1051" s="12"/>
      <c r="BK1051" s="80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</row>
    <row r="1052" spans="1:76" s="3" customFormat="1" ht="24.9" customHeight="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2"/>
      <c r="BF1052" s="12"/>
      <c r="BG1052" s="12"/>
      <c r="BH1052" s="12"/>
      <c r="BI1052" s="12"/>
      <c r="BJ1052" s="12"/>
      <c r="BK1052" s="80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</row>
    <row r="1053" spans="1:76" s="3" customFormat="1" ht="24.9" customHeight="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2"/>
      <c r="BF1053" s="12"/>
      <c r="BG1053" s="12"/>
      <c r="BH1053" s="12"/>
      <c r="BI1053" s="12"/>
      <c r="BJ1053" s="12"/>
      <c r="BK1053" s="80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</row>
    <row r="1054" spans="1:76" s="3" customFormat="1" ht="24.9" customHeight="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2"/>
      <c r="BF1054" s="12"/>
      <c r="BG1054" s="12"/>
      <c r="BH1054" s="12"/>
      <c r="BI1054" s="12"/>
      <c r="BJ1054" s="12"/>
      <c r="BK1054" s="80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</row>
    <row r="1055" spans="1:76" s="3" customFormat="1" ht="24.9" customHeight="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2"/>
      <c r="BF1055" s="12"/>
      <c r="BG1055" s="12"/>
      <c r="BH1055" s="12"/>
      <c r="BI1055" s="12"/>
      <c r="BJ1055" s="12"/>
      <c r="BK1055" s="80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</row>
    <row r="1056" spans="1:76" s="3" customFormat="1" ht="24.9" customHeight="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2"/>
      <c r="BF1056" s="12"/>
      <c r="BG1056" s="12"/>
      <c r="BH1056" s="12"/>
      <c r="BI1056" s="12"/>
      <c r="BJ1056" s="12"/>
      <c r="BK1056" s="80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</row>
    <row r="1057" spans="1:76" s="3" customFormat="1" ht="24.9" customHeight="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2"/>
      <c r="BF1057" s="12"/>
      <c r="BG1057" s="12"/>
      <c r="BH1057" s="12"/>
      <c r="BI1057" s="12"/>
      <c r="BJ1057" s="12"/>
      <c r="BK1057" s="80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</row>
    <row r="1058" spans="1:76" s="3" customFormat="1" ht="24.9" customHeight="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2"/>
      <c r="BF1058" s="12"/>
      <c r="BG1058" s="12"/>
      <c r="BH1058" s="12"/>
      <c r="BI1058" s="12"/>
      <c r="BJ1058" s="12"/>
      <c r="BK1058" s="80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</row>
    <row r="1059" spans="1:76" s="3" customFormat="1" ht="24.9" customHeight="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2"/>
      <c r="BF1059" s="12"/>
      <c r="BG1059" s="12"/>
      <c r="BH1059" s="12"/>
      <c r="BI1059" s="12"/>
      <c r="BJ1059" s="12"/>
      <c r="BK1059" s="80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</row>
    <row r="1060" spans="1:76" s="3" customFormat="1" ht="24.9" customHeight="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2"/>
      <c r="BF1060" s="12"/>
      <c r="BG1060" s="12"/>
      <c r="BH1060" s="12"/>
      <c r="BI1060" s="12"/>
      <c r="BJ1060" s="12"/>
      <c r="BK1060" s="80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</row>
    <row r="1061" spans="1:76" s="3" customFormat="1" ht="24.9" customHeight="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2"/>
      <c r="BF1061" s="12"/>
      <c r="BG1061" s="12"/>
      <c r="BH1061" s="12"/>
      <c r="BI1061" s="12"/>
      <c r="BJ1061" s="12"/>
      <c r="BK1061" s="80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</row>
    <row r="1062" spans="1:76" s="3" customFormat="1" ht="24.9" customHeight="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2"/>
      <c r="BF1062" s="12"/>
      <c r="BG1062" s="12"/>
      <c r="BH1062" s="12"/>
      <c r="BI1062" s="12"/>
      <c r="BJ1062" s="12"/>
      <c r="BK1062" s="80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</row>
    <row r="1063" spans="1:76" s="3" customFormat="1" ht="24.9" customHeight="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2"/>
      <c r="BF1063" s="12"/>
      <c r="BG1063" s="12"/>
      <c r="BH1063" s="12"/>
      <c r="BI1063" s="12"/>
      <c r="BJ1063" s="12"/>
      <c r="BK1063" s="80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</row>
    <row r="1064" spans="1:76" s="3" customFormat="1" ht="24.9" customHeight="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2"/>
      <c r="BF1064" s="12"/>
      <c r="BG1064" s="12"/>
      <c r="BH1064" s="12"/>
      <c r="BI1064" s="12"/>
      <c r="BJ1064" s="12"/>
      <c r="BK1064" s="80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</row>
    <row r="1065" spans="1:76" s="3" customFormat="1" ht="24.9" customHeight="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2"/>
      <c r="BF1065" s="12"/>
      <c r="BG1065" s="12"/>
      <c r="BH1065" s="12"/>
      <c r="BI1065" s="12"/>
      <c r="BJ1065" s="12"/>
      <c r="BK1065" s="80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</row>
    <row r="1066" spans="1:76" s="3" customFormat="1" ht="24.9" customHeight="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2"/>
      <c r="BF1066" s="12"/>
      <c r="BG1066" s="12"/>
      <c r="BH1066" s="12"/>
      <c r="BI1066" s="12"/>
      <c r="BJ1066" s="12"/>
      <c r="BK1066" s="80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</row>
    <row r="1067" spans="1:76" s="3" customFormat="1" ht="24.9" customHeight="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2"/>
      <c r="BF1067" s="12"/>
      <c r="BG1067" s="12"/>
      <c r="BH1067" s="12"/>
      <c r="BI1067" s="12"/>
      <c r="BJ1067" s="12"/>
      <c r="BK1067" s="80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</row>
    <row r="1068" spans="1:76" s="3" customFormat="1" ht="24.9" customHeight="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2"/>
      <c r="BF1068" s="12"/>
      <c r="BG1068" s="12"/>
      <c r="BH1068" s="12"/>
      <c r="BI1068" s="12"/>
      <c r="BJ1068" s="12"/>
      <c r="BK1068" s="80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</row>
    <row r="1069" spans="1:76" s="3" customFormat="1" ht="24.9" customHeight="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2"/>
      <c r="BF1069" s="12"/>
      <c r="BG1069" s="12"/>
      <c r="BH1069" s="12"/>
      <c r="BI1069" s="12"/>
      <c r="BJ1069" s="12"/>
      <c r="BK1069" s="80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</row>
    <row r="1070" spans="1:76" s="3" customFormat="1" ht="24.9" customHeight="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2"/>
      <c r="BF1070" s="12"/>
      <c r="BG1070" s="12"/>
      <c r="BH1070" s="12"/>
      <c r="BI1070" s="12"/>
      <c r="BJ1070" s="12"/>
      <c r="BK1070" s="80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</row>
    <row r="1071" spans="1:76" s="3" customFormat="1" ht="24.9" customHeight="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2"/>
      <c r="BF1071" s="12"/>
      <c r="BG1071" s="12"/>
      <c r="BH1071" s="12"/>
      <c r="BI1071" s="12"/>
      <c r="BJ1071" s="12"/>
      <c r="BK1071" s="80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</row>
    <row r="1072" spans="1:76" s="3" customFormat="1" ht="24.9" customHeight="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2"/>
      <c r="BF1072" s="12"/>
      <c r="BG1072" s="12"/>
      <c r="BH1072" s="12"/>
      <c r="BI1072" s="12"/>
      <c r="BJ1072" s="12"/>
      <c r="BK1072" s="80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</row>
    <row r="1073" spans="1:76" s="3" customFormat="1" ht="24.9" customHeight="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2"/>
      <c r="BF1073" s="12"/>
      <c r="BG1073" s="12"/>
      <c r="BH1073" s="12"/>
      <c r="BI1073" s="12"/>
      <c r="BJ1073" s="12"/>
      <c r="BK1073" s="80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</row>
    <row r="1074" spans="1:76" s="3" customFormat="1" ht="24.9" customHeight="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2"/>
      <c r="BF1074" s="12"/>
      <c r="BG1074" s="12"/>
      <c r="BH1074" s="12"/>
      <c r="BI1074" s="12"/>
      <c r="BJ1074" s="12"/>
      <c r="BK1074" s="80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</row>
    <row r="1075" spans="1:76" s="3" customFormat="1" ht="24.9" customHeight="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2"/>
      <c r="BF1075" s="12"/>
      <c r="BG1075" s="12"/>
      <c r="BH1075" s="12"/>
      <c r="BI1075" s="12"/>
      <c r="BJ1075" s="12"/>
      <c r="BK1075" s="80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</row>
    <row r="1076" spans="1:76" s="3" customFormat="1" ht="24.9" customHeight="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2"/>
      <c r="BF1076" s="12"/>
      <c r="BG1076" s="12"/>
      <c r="BH1076" s="12"/>
      <c r="BI1076" s="12"/>
      <c r="BJ1076" s="12"/>
      <c r="BK1076" s="80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</row>
    <row r="1077" spans="1:76" s="3" customFormat="1" ht="24.9" customHeight="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2"/>
      <c r="BF1077" s="12"/>
      <c r="BG1077" s="12"/>
      <c r="BH1077" s="12"/>
      <c r="BI1077" s="12"/>
      <c r="BJ1077" s="12"/>
      <c r="BK1077" s="80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</row>
    <row r="1078" spans="1:76" s="3" customFormat="1" ht="24.9" customHeight="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2"/>
      <c r="BF1078" s="12"/>
      <c r="BG1078" s="12"/>
      <c r="BH1078" s="12"/>
      <c r="BI1078" s="12"/>
      <c r="BJ1078" s="12"/>
      <c r="BK1078" s="80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</row>
    <row r="1079" spans="1:76" s="3" customFormat="1" ht="24.9" customHeight="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2"/>
      <c r="BF1079" s="12"/>
      <c r="BG1079" s="12"/>
      <c r="BH1079" s="12"/>
      <c r="BI1079" s="12"/>
      <c r="BJ1079" s="12"/>
      <c r="BK1079" s="80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</row>
    <row r="1080" spans="1:76" s="3" customFormat="1" ht="24.9" customHeight="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2"/>
      <c r="BF1080" s="12"/>
      <c r="BG1080" s="12"/>
      <c r="BH1080" s="12"/>
      <c r="BI1080" s="12"/>
      <c r="BJ1080" s="12"/>
      <c r="BK1080" s="80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</row>
    <row r="1081" spans="1:76" s="3" customFormat="1" ht="24.9" customHeight="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2"/>
      <c r="BF1081" s="12"/>
      <c r="BG1081" s="12"/>
      <c r="BH1081" s="12"/>
      <c r="BI1081" s="12"/>
      <c r="BJ1081" s="12"/>
      <c r="BK1081" s="80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</row>
    <row r="1082" spans="1:76" s="3" customFormat="1" ht="24.9" customHeight="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2"/>
      <c r="BF1082" s="12"/>
      <c r="BG1082" s="12"/>
      <c r="BH1082" s="12"/>
      <c r="BI1082" s="12"/>
      <c r="BJ1082" s="12"/>
      <c r="BK1082" s="80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</row>
    <row r="1083" spans="1:76" s="3" customFormat="1" ht="24.9" customHeight="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2"/>
      <c r="BF1083" s="12"/>
      <c r="BG1083" s="12"/>
      <c r="BH1083" s="12"/>
      <c r="BI1083" s="12"/>
      <c r="BJ1083" s="12"/>
      <c r="BK1083" s="80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</row>
    <row r="1084" spans="1:76" s="3" customFormat="1" ht="24.9" customHeight="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2"/>
      <c r="BF1084" s="12"/>
      <c r="BG1084" s="12"/>
      <c r="BH1084" s="12"/>
      <c r="BI1084" s="12"/>
      <c r="BJ1084" s="12"/>
      <c r="BK1084" s="80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</row>
    <row r="1085" spans="1:76" s="3" customFormat="1" ht="24.9" customHeight="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2"/>
      <c r="BF1085" s="12"/>
      <c r="BG1085" s="12"/>
      <c r="BH1085" s="12"/>
      <c r="BI1085" s="12"/>
      <c r="BJ1085" s="12"/>
      <c r="BK1085" s="80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</row>
    <row r="1086" spans="1:76" s="3" customFormat="1" ht="24.9" customHeight="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2"/>
      <c r="BF1086" s="12"/>
      <c r="BG1086" s="12"/>
      <c r="BH1086" s="12"/>
      <c r="BI1086" s="12"/>
      <c r="BJ1086" s="12"/>
      <c r="BK1086" s="80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</row>
    <row r="1087" spans="1:76" s="3" customFormat="1" ht="24.9" customHeight="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2"/>
      <c r="BF1087" s="12"/>
      <c r="BG1087" s="12"/>
      <c r="BH1087" s="12"/>
      <c r="BI1087" s="12"/>
      <c r="BJ1087" s="12"/>
      <c r="BK1087" s="80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</row>
    <row r="1088" spans="1:76" s="3" customFormat="1" ht="24.9" customHeight="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2"/>
      <c r="BF1088" s="12"/>
      <c r="BG1088" s="12"/>
      <c r="BH1088" s="12"/>
      <c r="BI1088" s="12"/>
      <c r="BJ1088" s="12"/>
      <c r="BK1088" s="80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</row>
    <row r="1089" spans="1:76" s="3" customFormat="1" ht="24.9" customHeight="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2"/>
      <c r="BF1089" s="12"/>
      <c r="BG1089" s="12"/>
      <c r="BH1089" s="12"/>
      <c r="BI1089" s="12"/>
      <c r="BJ1089" s="12"/>
      <c r="BK1089" s="80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</row>
    <row r="1090" spans="1:76" s="3" customFormat="1" ht="24.9" customHeight="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2"/>
      <c r="BF1090" s="12"/>
      <c r="BG1090" s="12"/>
      <c r="BH1090" s="12"/>
      <c r="BI1090" s="12"/>
      <c r="BJ1090" s="12"/>
      <c r="BK1090" s="80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</row>
    <row r="1091" spans="1:76" s="3" customFormat="1" ht="24.9" customHeight="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2"/>
      <c r="BF1091" s="12"/>
      <c r="BG1091" s="12"/>
      <c r="BH1091" s="12"/>
      <c r="BI1091" s="12"/>
      <c r="BJ1091" s="12"/>
      <c r="BK1091" s="80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</row>
    <row r="1092" spans="1:76" s="3" customFormat="1" ht="24.9" customHeight="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2"/>
      <c r="BF1092" s="12"/>
      <c r="BG1092" s="12"/>
      <c r="BH1092" s="12"/>
      <c r="BI1092" s="12"/>
      <c r="BJ1092" s="12"/>
      <c r="BK1092" s="80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</row>
    <row r="1093" spans="1:76" s="3" customFormat="1" ht="24.9" customHeight="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2"/>
      <c r="BF1093" s="12"/>
      <c r="BG1093" s="12"/>
      <c r="BH1093" s="12"/>
      <c r="BI1093" s="12"/>
      <c r="BJ1093" s="12"/>
      <c r="BK1093" s="80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</row>
    <row r="1094" spans="1:76" s="3" customFormat="1" ht="24.9" customHeight="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2"/>
      <c r="BF1094" s="12"/>
      <c r="BG1094" s="12"/>
      <c r="BH1094" s="12"/>
      <c r="BI1094" s="12"/>
      <c r="BJ1094" s="12"/>
      <c r="BK1094" s="80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</row>
    <row r="1095" spans="1:76" s="3" customFormat="1" ht="24.9" customHeight="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2"/>
      <c r="BF1095" s="12"/>
      <c r="BG1095" s="12"/>
      <c r="BH1095" s="12"/>
      <c r="BI1095" s="12"/>
      <c r="BJ1095" s="12"/>
      <c r="BK1095" s="80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</row>
    <row r="1096" spans="1:76" s="3" customFormat="1" ht="24.9" customHeight="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2"/>
      <c r="BF1096" s="12"/>
      <c r="BG1096" s="12"/>
      <c r="BH1096" s="12"/>
      <c r="BI1096" s="12"/>
      <c r="BJ1096" s="12"/>
      <c r="BK1096" s="80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</row>
    <row r="1097" spans="1:76" s="3" customFormat="1" ht="24.9" customHeight="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2"/>
      <c r="BF1097" s="12"/>
      <c r="BG1097" s="12"/>
      <c r="BH1097" s="12"/>
      <c r="BI1097" s="12"/>
      <c r="BJ1097" s="12"/>
      <c r="BK1097" s="80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</row>
    <row r="1098" spans="1:76" s="3" customFormat="1" ht="24.9" customHeight="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2"/>
      <c r="BF1098" s="12"/>
      <c r="BG1098" s="12"/>
      <c r="BH1098" s="12"/>
      <c r="BI1098" s="12"/>
      <c r="BJ1098" s="12"/>
      <c r="BK1098" s="80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</row>
    <row r="1099" spans="1:76" s="3" customFormat="1" ht="24.9" customHeight="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2"/>
      <c r="BF1099" s="12"/>
      <c r="BG1099" s="12"/>
      <c r="BH1099" s="12"/>
      <c r="BI1099" s="12"/>
      <c r="BJ1099" s="12"/>
      <c r="BK1099" s="80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</row>
    <row r="1100" spans="1:76" s="3" customFormat="1" ht="24.9" customHeight="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2"/>
      <c r="BF1100" s="12"/>
      <c r="BG1100" s="12"/>
      <c r="BH1100" s="12"/>
      <c r="BI1100" s="12"/>
      <c r="BJ1100" s="12"/>
      <c r="BK1100" s="80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</row>
    <row r="1101" spans="1:76" s="3" customFormat="1" ht="24.9" customHeight="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2"/>
      <c r="BF1101" s="12"/>
      <c r="BG1101" s="12"/>
      <c r="BH1101" s="12"/>
      <c r="BI1101" s="12"/>
      <c r="BJ1101" s="12"/>
      <c r="BK1101" s="80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</row>
    <row r="1102" spans="1:76" s="3" customFormat="1" ht="24.9" customHeight="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2"/>
      <c r="BF1102" s="12"/>
      <c r="BG1102" s="12"/>
      <c r="BH1102" s="12"/>
      <c r="BI1102" s="12"/>
      <c r="BJ1102" s="12"/>
      <c r="BK1102" s="80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</row>
    <row r="1103" spans="1:76" s="3" customFormat="1" ht="24.9" customHeight="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2"/>
      <c r="BF1103" s="12"/>
      <c r="BG1103" s="12"/>
      <c r="BH1103" s="12"/>
      <c r="BI1103" s="12"/>
      <c r="BJ1103" s="12"/>
      <c r="BK1103" s="80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</row>
    <row r="1104" spans="1:76" s="3" customFormat="1" ht="24.9" customHeight="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2"/>
      <c r="BF1104" s="12"/>
      <c r="BG1104" s="12"/>
      <c r="BH1104" s="12"/>
      <c r="BI1104" s="12"/>
      <c r="BJ1104" s="12"/>
      <c r="BK1104" s="80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</row>
    <row r="1105" spans="1:76" s="3" customFormat="1" ht="24.9" customHeight="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2"/>
      <c r="BF1105" s="12"/>
      <c r="BG1105" s="12"/>
      <c r="BH1105" s="12"/>
      <c r="BI1105" s="12"/>
      <c r="BJ1105" s="12"/>
      <c r="BK1105" s="80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</row>
    <row r="1106" spans="1:76" s="3" customFormat="1" ht="24.9" customHeight="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2"/>
      <c r="BF1106" s="12"/>
      <c r="BG1106" s="12"/>
      <c r="BH1106" s="12"/>
      <c r="BI1106" s="12"/>
      <c r="BJ1106" s="12"/>
      <c r="BK1106" s="80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</row>
    <row r="1107" spans="1:76" s="3" customFormat="1" ht="24.9" customHeight="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2"/>
      <c r="BF1107" s="12"/>
      <c r="BG1107" s="12"/>
      <c r="BH1107" s="12"/>
      <c r="BI1107" s="12"/>
      <c r="BJ1107" s="12"/>
      <c r="BK1107" s="80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</row>
    <row r="1108" spans="1:76" s="3" customFormat="1" ht="24.9" customHeight="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2"/>
      <c r="BF1108" s="12"/>
      <c r="BG1108" s="12"/>
      <c r="BH1108" s="12"/>
      <c r="BI1108" s="12"/>
      <c r="BJ1108" s="12"/>
      <c r="BK1108" s="80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</row>
    <row r="1109" spans="1:76" s="3" customFormat="1" ht="24.9" customHeight="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2"/>
      <c r="BF1109" s="12"/>
      <c r="BG1109" s="12"/>
      <c r="BH1109" s="12"/>
      <c r="BI1109" s="12"/>
      <c r="BJ1109" s="12"/>
      <c r="BK1109" s="80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</row>
    <row r="1110" spans="1:76" s="3" customFormat="1" ht="24.9" customHeight="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2"/>
      <c r="BF1110" s="12"/>
      <c r="BG1110" s="12"/>
      <c r="BH1110" s="12"/>
      <c r="BI1110" s="12"/>
      <c r="BJ1110" s="12"/>
      <c r="BK1110" s="80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</row>
    <row r="1111" spans="1:76" s="3" customFormat="1" ht="24.9" customHeight="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2"/>
      <c r="BF1111" s="12"/>
      <c r="BG1111" s="12"/>
      <c r="BH1111" s="12"/>
      <c r="BI1111" s="12"/>
      <c r="BJ1111" s="12"/>
      <c r="BK1111" s="80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</row>
    <row r="1112" spans="1:76" s="3" customFormat="1" ht="24.9" customHeight="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2"/>
      <c r="BF1112" s="12"/>
      <c r="BG1112" s="12"/>
      <c r="BH1112" s="12"/>
      <c r="BI1112" s="12"/>
      <c r="BJ1112" s="12"/>
      <c r="BK1112" s="80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</row>
    <row r="1113" spans="1:76" s="3" customFormat="1" ht="24.9" customHeight="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2"/>
      <c r="BF1113" s="12"/>
      <c r="BG1113" s="12"/>
      <c r="BH1113" s="12"/>
      <c r="BI1113" s="12"/>
      <c r="BJ1113" s="12"/>
      <c r="BK1113" s="80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</row>
    <row r="1114" spans="1:76" s="3" customFormat="1" ht="24.9" customHeight="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2"/>
      <c r="BF1114" s="12"/>
      <c r="BG1114" s="12"/>
      <c r="BH1114" s="12"/>
      <c r="BI1114" s="12"/>
      <c r="BJ1114" s="12"/>
      <c r="BK1114" s="80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</row>
    <row r="1115" spans="1:76" s="3" customFormat="1" ht="24.9" customHeight="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2"/>
      <c r="BF1115" s="12"/>
      <c r="BG1115" s="12"/>
      <c r="BH1115" s="12"/>
      <c r="BI1115" s="12"/>
      <c r="BJ1115" s="12"/>
      <c r="BK1115" s="80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</row>
    <row r="1116" spans="1:76" s="3" customFormat="1" ht="24.9" customHeight="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2"/>
      <c r="BF1116" s="12"/>
      <c r="BG1116" s="12"/>
      <c r="BH1116" s="12"/>
      <c r="BI1116" s="12"/>
      <c r="BJ1116" s="12"/>
      <c r="BK1116" s="80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</row>
    <row r="1117" spans="1:76" s="3" customFormat="1" ht="24.9" customHeight="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2"/>
      <c r="BF1117" s="12"/>
      <c r="BG1117" s="12"/>
      <c r="BH1117" s="12"/>
      <c r="BI1117" s="12"/>
      <c r="BJ1117" s="12"/>
      <c r="BK1117" s="80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</row>
    <row r="1118" spans="1:76" s="3" customFormat="1" ht="24.9" customHeight="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2"/>
      <c r="BF1118" s="12"/>
      <c r="BG1118" s="12"/>
      <c r="BH1118" s="12"/>
      <c r="BI1118" s="12"/>
      <c r="BJ1118" s="12"/>
      <c r="BK1118" s="80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</row>
    <row r="1119" spans="1:76" s="3" customFormat="1" ht="24.9" customHeight="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2"/>
      <c r="BF1119" s="12"/>
      <c r="BG1119" s="12"/>
      <c r="BH1119" s="12"/>
      <c r="BI1119" s="12"/>
      <c r="BJ1119" s="12"/>
      <c r="BK1119" s="80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</row>
    <row r="1120" spans="1:76" s="3" customFormat="1" ht="24.9" customHeight="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2"/>
      <c r="BF1120" s="12"/>
      <c r="BG1120" s="12"/>
      <c r="BH1120" s="12"/>
      <c r="BI1120" s="12"/>
      <c r="BJ1120" s="12"/>
      <c r="BK1120" s="80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</row>
    <row r="1121" spans="1:76" s="3" customFormat="1" ht="24.9" customHeight="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2"/>
      <c r="BF1121" s="12"/>
      <c r="BG1121" s="12"/>
      <c r="BH1121" s="12"/>
      <c r="BI1121" s="12"/>
      <c r="BJ1121" s="12"/>
      <c r="BK1121" s="80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</row>
    <row r="1122" spans="1:76" s="3" customFormat="1" ht="24.9" customHeight="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2"/>
      <c r="BF1122" s="12"/>
      <c r="BG1122" s="12"/>
      <c r="BH1122" s="12"/>
      <c r="BI1122" s="12"/>
      <c r="BJ1122" s="12"/>
      <c r="BK1122" s="80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</row>
    <row r="1123" spans="1:76" s="3" customFormat="1" ht="24.9" customHeight="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2"/>
      <c r="BF1123" s="12"/>
      <c r="BG1123" s="12"/>
      <c r="BH1123" s="12"/>
      <c r="BI1123" s="12"/>
      <c r="BJ1123" s="12"/>
      <c r="BK1123" s="80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</row>
    <row r="1124" spans="1:76" s="3" customFormat="1" ht="24.9" customHeight="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2"/>
      <c r="BF1124" s="12"/>
      <c r="BG1124" s="12"/>
      <c r="BH1124" s="12"/>
      <c r="BI1124" s="12"/>
      <c r="BJ1124" s="12"/>
      <c r="BK1124" s="80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</row>
    <row r="1125" spans="1:76" s="3" customFormat="1" ht="24.9" customHeight="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2"/>
      <c r="BF1125" s="12"/>
      <c r="BG1125" s="12"/>
      <c r="BH1125" s="12"/>
      <c r="BI1125" s="12"/>
      <c r="BJ1125" s="12"/>
      <c r="BK1125" s="80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</row>
    <row r="1126" spans="1:76" s="3" customFormat="1" ht="24.9" customHeight="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2"/>
      <c r="BF1126" s="12"/>
      <c r="BG1126" s="12"/>
      <c r="BH1126" s="12"/>
      <c r="BI1126" s="12"/>
      <c r="BJ1126" s="12"/>
      <c r="BK1126" s="80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</row>
    <row r="1127" spans="1:76" s="3" customFormat="1" ht="24.9" customHeight="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2"/>
      <c r="BF1127" s="12"/>
      <c r="BG1127" s="12"/>
      <c r="BH1127" s="12"/>
      <c r="BI1127" s="12"/>
      <c r="BJ1127" s="12"/>
      <c r="BK1127" s="80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</row>
    <row r="1128" spans="1:76" s="3" customFormat="1" ht="24.9" customHeight="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2"/>
      <c r="BF1128" s="12"/>
      <c r="BG1128" s="12"/>
      <c r="BH1128" s="12"/>
      <c r="BI1128" s="12"/>
      <c r="BJ1128" s="12"/>
      <c r="BK1128" s="80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</row>
    <row r="1129" spans="1:76" s="3" customFormat="1" ht="24.9" customHeight="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2"/>
      <c r="BF1129" s="12"/>
      <c r="BG1129" s="12"/>
      <c r="BH1129" s="12"/>
      <c r="BI1129" s="12"/>
      <c r="BJ1129" s="12"/>
      <c r="BK1129" s="80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</row>
    <row r="1130" spans="1:76" s="3" customFormat="1" ht="24.9" customHeight="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2"/>
      <c r="BF1130" s="12"/>
      <c r="BG1130" s="12"/>
      <c r="BH1130" s="12"/>
      <c r="BI1130" s="12"/>
      <c r="BJ1130" s="12"/>
      <c r="BK1130" s="80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</row>
    <row r="1131" spans="1:76" s="3" customFormat="1" ht="24.9" customHeight="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2"/>
      <c r="BF1131" s="12"/>
      <c r="BG1131" s="12"/>
      <c r="BH1131" s="12"/>
      <c r="BI1131" s="12"/>
      <c r="BJ1131" s="12"/>
      <c r="BK1131" s="80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</row>
    <row r="1132" spans="1:76" s="3" customFormat="1" ht="24.9" customHeight="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2"/>
      <c r="BF1132" s="12"/>
      <c r="BG1132" s="12"/>
      <c r="BH1132" s="12"/>
      <c r="BI1132" s="12"/>
      <c r="BJ1132" s="12"/>
      <c r="BK1132" s="80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</row>
    <row r="1133" spans="1:76" s="3" customFormat="1" ht="24.9" customHeight="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2"/>
      <c r="BF1133" s="12"/>
      <c r="BG1133" s="12"/>
      <c r="BH1133" s="12"/>
      <c r="BI1133" s="12"/>
      <c r="BJ1133" s="12"/>
      <c r="BK1133" s="80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</row>
    <row r="1134" spans="1:76" s="3" customFormat="1" ht="24.9" customHeight="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2"/>
      <c r="BF1134" s="12"/>
      <c r="BG1134" s="12"/>
      <c r="BH1134" s="12"/>
      <c r="BI1134" s="12"/>
      <c r="BJ1134" s="12"/>
      <c r="BK1134" s="80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</row>
    <row r="1135" spans="1:76" s="3" customFormat="1" ht="24.9" customHeight="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2"/>
      <c r="BF1135" s="12"/>
      <c r="BG1135" s="12"/>
      <c r="BH1135" s="12"/>
      <c r="BI1135" s="12"/>
      <c r="BJ1135" s="12"/>
      <c r="BK1135" s="80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</row>
    <row r="1136" spans="1:76" s="3" customFormat="1" ht="24.9" customHeight="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2"/>
      <c r="BF1136" s="12"/>
      <c r="BG1136" s="12"/>
      <c r="BH1136" s="12"/>
      <c r="BI1136" s="12"/>
      <c r="BJ1136" s="12"/>
      <c r="BK1136" s="80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</row>
    <row r="1137" spans="1:76" s="3" customFormat="1" ht="24.9" customHeight="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2"/>
      <c r="BF1137" s="12"/>
      <c r="BG1137" s="12"/>
      <c r="BH1137" s="12"/>
      <c r="BI1137" s="12"/>
      <c r="BJ1137" s="12"/>
      <c r="BK1137" s="80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</row>
    <row r="1138" spans="1:76" s="3" customFormat="1" ht="24.9" customHeight="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2"/>
      <c r="BF1138" s="12"/>
      <c r="BG1138" s="12"/>
      <c r="BH1138" s="12"/>
      <c r="BI1138" s="12"/>
      <c r="BJ1138" s="12"/>
      <c r="BK1138" s="80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</row>
    <row r="1139" spans="1:76" s="3" customFormat="1" ht="24.9" customHeight="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2"/>
      <c r="BF1139" s="12"/>
      <c r="BG1139" s="12"/>
      <c r="BH1139" s="12"/>
      <c r="BI1139" s="12"/>
      <c r="BJ1139" s="12"/>
      <c r="BK1139" s="80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</row>
    <row r="1140" spans="1:76" s="3" customFormat="1" ht="24.9" customHeight="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2"/>
      <c r="BF1140" s="12"/>
      <c r="BG1140" s="12"/>
      <c r="BH1140" s="12"/>
      <c r="BI1140" s="12"/>
      <c r="BJ1140" s="12"/>
      <c r="BK1140" s="80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</row>
    <row r="1141" spans="1:76" s="3" customFormat="1" ht="24.9" customHeight="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2"/>
      <c r="BF1141" s="12"/>
      <c r="BG1141" s="12"/>
      <c r="BH1141" s="12"/>
      <c r="BI1141" s="12"/>
      <c r="BJ1141" s="12"/>
      <c r="BK1141" s="80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</row>
    <row r="1142" spans="1:76" s="3" customFormat="1" ht="24.9" customHeight="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2"/>
      <c r="BF1142" s="12"/>
      <c r="BG1142" s="12"/>
      <c r="BH1142" s="12"/>
      <c r="BI1142" s="12"/>
      <c r="BJ1142" s="12"/>
      <c r="BK1142" s="80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</row>
    <row r="1143" spans="1:76" s="3" customFormat="1" ht="24.9" customHeight="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2"/>
      <c r="BF1143" s="12"/>
      <c r="BG1143" s="12"/>
      <c r="BH1143" s="12"/>
      <c r="BI1143" s="12"/>
      <c r="BJ1143" s="12"/>
      <c r="BK1143" s="80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</row>
    <row r="1144" spans="1:76" s="3" customFormat="1" ht="24.9" customHeight="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2"/>
      <c r="BF1144" s="12"/>
      <c r="BG1144" s="12"/>
      <c r="BH1144" s="12"/>
      <c r="BI1144" s="12"/>
      <c r="BJ1144" s="12"/>
      <c r="BK1144" s="80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</row>
    <row r="1145" spans="1:76" s="3" customFormat="1" ht="24.9" customHeight="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2"/>
      <c r="BF1145" s="12"/>
      <c r="BG1145" s="12"/>
      <c r="BH1145" s="12"/>
      <c r="BI1145" s="12"/>
      <c r="BJ1145" s="12"/>
      <c r="BK1145" s="80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</row>
    <row r="1146" spans="1:76" s="3" customFormat="1" ht="24.9" customHeight="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2"/>
      <c r="BF1146" s="12"/>
      <c r="BG1146" s="12"/>
      <c r="BH1146" s="12"/>
      <c r="BI1146" s="12"/>
      <c r="BJ1146" s="12"/>
      <c r="BK1146" s="80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</row>
    <row r="1147" spans="1:76" s="3" customFormat="1" ht="24.9" customHeight="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2"/>
      <c r="BF1147" s="12"/>
      <c r="BG1147" s="12"/>
      <c r="BH1147" s="12"/>
      <c r="BI1147" s="12"/>
      <c r="BJ1147" s="12"/>
      <c r="BK1147" s="80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</row>
    <row r="1148" spans="1:76" s="3" customFormat="1" ht="24.9" customHeight="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2"/>
      <c r="BF1148" s="12"/>
      <c r="BG1148" s="12"/>
      <c r="BH1148" s="12"/>
      <c r="BI1148" s="12"/>
      <c r="BJ1148" s="12"/>
      <c r="BK1148" s="80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</row>
    <row r="1149" spans="1:76" s="3" customFormat="1" ht="24.9" customHeight="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2"/>
      <c r="BF1149" s="12"/>
      <c r="BG1149" s="12"/>
      <c r="BH1149" s="12"/>
      <c r="BI1149" s="12"/>
      <c r="BJ1149" s="12"/>
      <c r="BK1149" s="80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</row>
    <row r="1150" spans="1:76" s="3" customFormat="1" ht="24.9" customHeight="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2"/>
      <c r="BF1150" s="12"/>
      <c r="BG1150" s="12"/>
      <c r="BH1150" s="12"/>
      <c r="BI1150" s="12"/>
      <c r="BJ1150" s="12"/>
      <c r="BK1150" s="80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</row>
    <row r="1151" spans="1:76" s="3" customFormat="1" ht="24.9" customHeight="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2"/>
      <c r="BF1151" s="12"/>
      <c r="BG1151" s="12"/>
      <c r="BH1151" s="12"/>
      <c r="BI1151" s="12"/>
      <c r="BJ1151" s="12"/>
      <c r="BK1151" s="80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</row>
    <row r="1152" spans="1:76" s="3" customFormat="1" ht="24.9" customHeight="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2"/>
      <c r="BF1152" s="12"/>
      <c r="BG1152" s="12"/>
      <c r="BH1152" s="12"/>
      <c r="BI1152" s="12"/>
      <c r="BJ1152" s="12"/>
      <c r="BK1152" s="80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</row>
    <row r="1153" spans="1:76" s="3" customFormat="1" ht="24.9" customHeight="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2"/>
      <c r="BF1153" s="12"/>
      <c r="BG1153" s="12"/>
      <c r="BH1153" s="12"/>
      <c r="BI1153" s="12"/>
      <c r="BJ1153" s="12"/>
      <c r="BK1153" s="80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</row>
    <row r="1154" spans="1:76" s="3" customFormat="1" ht="24.9" customHeight="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2"/>
      <c r="BF1154" s="12"/>
      <c r="BG1154" s="12"/>
      <c r="BH1154" s="12"/>
      <c r="BI1154" s="12"/>
      <c r="BJ1154" s="12"/>
      <c r="BK1154" s="80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</row>
    <row r="1155" spans="1:76" s="3" customFormat="1" ht="24.9" customHeight="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2"/>
      <c r="BF1155" s="12"/>
      <c r="BG1155" s="12"/>
      <c r="BH1155" s="12"/>
      <c r="BI1155" s="12"/>
      <c r="BJ1155" s="12"/>
      <c r="BK1155" s="80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</row>
    <row r="1156" spans="1:76" s="3" customFormat="1" ht="24.9" customHeight="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2"/>
      <c r="BF1156" s="12"/>
      <c r="BG1156" s="12"/>
      <c r="BH1156" s="12"/>
      <c r="BI1156" s="12"/>
      <c r="BJ1156" s="12"/>
      <c r="BK1156" s="80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</row>
    <row r="1157" spans="1:76" s="3" customFormat="1" ht="24.9" customHeight="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2"/>
      <c r="BF1157" s="12"/>
      <c r="BG1157" s="12"/>
      <c r="BH1157" s="12"/>
      <c r="BI1157" s="12"/>
      <c r="BJ1157" s="12"/>
      <c r="BK1157" s="80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</row>
    <row r="1158" spans="1:76" s="3" customFormat="1" ht="24.9" customHeight="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2"/>
      <c r="BF1158" s="12"/>
      <c r="BG1158" s="12"/>
      <c r="BH1158" s="12"/>
      <c r="BI1158" s="12"/>
      <c r="BJ1158" s="12"/>
      <c r="BK1158" s="80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</row>
    <row r="1159" spans="1:76" s="3" customFormat="1" ht="24.9" customHeight="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2"/>
      <c r="BF1159" s="12"/>
      <c r="BG1159" s="12"/>
      <c r="BH1159" s="12"/>
      <c r="BI1159" s="12"/>
      <c r="BJ1159" s="12"/>
      <c r="BK1159" s="80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</row>
    <row r="1160" spans="1:76" s="3" customFormat="1" ht="24.9" customHeight="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2"/>
      <c r="BF1160" s="12"/>
      <c r="BG1160" s="12"/>
      <c r="BH1160" s="12"/>
      <c r="BI1160" s="12"/>
      <c r="BJ1160" s="12"/>
      <c r="BK1160" s="80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</row>
    <row r="1161" spans="1:76" s="3" customFormat="1" ht="24.9" customHeight="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2"/>
      <c r="BF1161" s="12"/>
      <c r="BG1161" s="12"/>
      <c r="BH1161" s="12"/>
      <c r="BI1161" s="12"/>
      <c r="BJ1161" s="12"/>
      <c r="BK1161" s="80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</row>
    <row r="1162" spans="1:76" s="3" customFormat="1" ht="24.9" customHeight="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2"/>
      <c r="BF1162" s="12"/>
      <c r="BG1162" s="12"/>
      <c r="BH1162" s="12"/>
      <c r="BI1162" s="12"/>
      <c r="BJ1162" s="12"/>
      <c r="BK1162" s="80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</row>
    <row r="1163" spans="1:76" s="3" customFormat="1" ht="24.9" customHeight="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2"/>
      <c r="BF1163" s="12"/>
      <c r="BG1163" s="12"/>
      <c r="BH1163" s="12"/>
      <c r="BI1163" s="12"/>
      <c r="BJ1163" s="12"/>
      <c r="BK1163" s="80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</row>
    <row r="1164" spans="1:76" s="3" customFormat="1" ht="24.9" customHeight="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2"/>
      <c r="BF1164" s="12"/>
      <c r="BG1164" s="12"/>
      <c r="BH1164" s="12"/>
      <c r="BI1164" s="12"/>
      <c r="BJ1164" s="12"/>
      <c r="BK1164" s="80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</row>
    <row r="1165" spans="1:76" s="3" customFormat="1" ht="24.9" customHeight="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2"/>
      <c r="BF1165" s="12"/>
      <c r="BG1165" s="12"/>
      <c r="BH1165" s="12"/>
      <c r="BI1165" s="12"/>
      <c r="BJ1165" s="12"/>
      <c r="BK1165" s="80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</row>
    <row r="1166" spans="1:76" s="3" customFormat="1" ht="24.9" customHeight="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2"/>
      <c r="BF1166" s="12"/>
      <c r="BG1166" s="12"/>
      <c r="BH1166" s="12"/>
      <c r="BI1166" s="12"/>
      <c r="BJ1166" s="12"/>
      <c r="BK1166" s="80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</row>
    <row r="1167" spans="1:76" s="3" customFormat="1" ht="24.9" customHeight="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2"/>
      <c r="BF1167" s="12"/>
      <c r="BG1167" s="12"/>
      <c r="BH1167" s="12"/>
      <c r="BI1167" s="12"/>
      <c r="BJ1167" s="12"/>
      <c r="BK1167" s="80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</row>
    <row r="1168" spans="1:76" s="3" customFormat="1" ht="24.9" customHeight="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2"/>
      <c r="BF1168" s="12"/>
      <c r="BG1168" s="12"/>
      <c r="BH1168" s="12"/>
      <c r="BI1168" s="12"/>
      <c r="BJ1168" s="12"/>
      <c r="BK1168" s="80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</row>
    <row r="1169" spans="1:76" s="3" customFormat="1" ht="24.9" customHeight="1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2"/>
      <c r="BF1169" s="12"/>
      <c r="BG1169" s="12"/>
      <c r="BH1169" s="12"/>
      <c r="BI1169" s="12"/>
      <c r="BJ1169" s="12"/>
      <c r="BK1169" s="80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</row>
    <row r="1170" spans="1:76" s="3" customFormat="1" ht="24.9" customHeight="1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2"/>
      <c r="BF1170" s="12"/>
      <c r="BG1170" s="12"/>
      <c r="BH1170" s="12"/>
      <c r="BI1170" s="12"/>
      <c r="BJ1170" s="12"/>
      <c r="BK1170" s="80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</row>
    <row r="1171" spans="1:76" s="3" customFormat="1" ht="24.9" customHeight="1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2"/>
      <c r="BF1171" s="12"/>
      <c r="BG1171" s="12"/>
      <c r="BH1171" s="12"/>
      <c r="BI1171" s="12"/>
      <c r="BJ1171" s="12"/>
      <c r="BK1171" s="80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</row>
    <row r="1172" spans="1:76" s="3" customFormat="1" ht="24.9" customHeight="1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2"/>
      <c r="BF1172" s="12"/>
      <c r="BG1172" s="12"/>
      <c r="BH1172" s="12"/>
      <c r="BI1172" s="12"/>
      <c r="BJ1172" s="12"/>
      <c r="BK1172" s="80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</row>
    <row r="1173" spans="1:76" s="3" customFormat="1" ht="24.9" customHeight="1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2"/>
      <c r="BF1173" s="12"/>
      <c r="BG1173" s="12"/>
      <c r="BH1173" s="12"/>
      <c r="BI1173" s="12"/>
      <c r="BJ1173" s="12"/>
      <c r="BK1173" s="80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</row>
    <row r="1174" spans="1:76" s="3" customFormat="1" ht="24.9" customHeight="1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2"/>
      <c r="BF1174" s="12"/>
      <c r="BG1174" s="12"/>
      <c r="BH1174" s="12"/>
      <c r="BI1174" s="12"/>
      <c r="BJ1174" s="12"/>
      <c r="BK1174" s="80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</row>
    <row r="1175" spans="1:76" s="3" customFormat="1" ht="24.9" customHeight="1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2"/>
      <c r="BF1175" s="12"/>
      <c r="BG1175" s="12"/>
      <c r="BH1175" s="12"/>
      <c r="BI1175" s="12"/>
      <c r="BJ1175" s="12"/>
      <c r="BK1175" s="80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</row>
    <row r="1176" spans="1:76" s="3" customFormat="1" ht="24.9" customHeight="1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2"/>
      <c r="BF1176" s="12"/>
      <c r="BG1176" s="12"/>
      <c r="BH1176" s="12"/>
      <c r="BI1176" s="12"/>
      <c r="BJ1176" s="12"/>
      <c r="BK1176" s="80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</row>
    <row r="1177" spans="1:76" s="3" customFormat="1" ht="24.9" customHeight="1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2"/>
      <c r="BF1177" s="12"/>
      <c r="BG1177" s="12"/>
      <c r="BH1177" s="12"/>
      <c r="BI1177" s="12"/>
      <c r="BJ1177" s="12"/>
      <c r="BK1177" s="80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</row>
    <row r="1178" spans="1:76" s="3" customFormat="1" ht="24.9" customHeight="1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2"/>
      <c r="BF1178" s="12"/>
      <c r="BG1178" s="12"/>
      <c r="BH1178" s="12"/>
      <c r="BI1178" s="12"/>
      <c r="BJ1178" s="12"/>
      <c r="BK1178" s="80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</row>
    <row r="1179" spans="1:76" s="3" customFormat="1" ht="24.9" customHeight="1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2"/>
      <c r="BF1179" s="12"/>
      <c r="BG1179" s="12"/>
      <c r="BH1179" s="12"/>
      <c r="BI1179" s="12"/>
      <c r="BJ1179" s="12"/>
      <c r="BK1179" s="80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</row>
    <row r="1180" spans="1:76" s="3" customFormat="1" ht="24.9" customHeight="1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2"/>
      <c r="BF1180" s="12"/>
      <c r="BG1180" s="12"/>
      <c r="BH1180" s="12"/>
      <c r="BI1180" s="12"/>
      <c r="BJ1180" s="12"/>
      <c r="BK1180" s="80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</row>
    <row r="1181" spans="1:76" s="3" customFormat="1" ht="24.9" customHeight="1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2"/>
      <c r="BF1181" s="12"/>
      <c r="BG1181" s="12"/>
      <c r="BH1181" s="12"/>
      <c r="BI1181" s="12"/>
      <c r="BJ1181" s="12"/>
      <c r="BK1181" s="80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</row>
    <row r="1182" spans="1:76" s="3" customFormat="1" ht="24.9" customHeight="1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2"/>
      <c r="BF1182" s="12"/>
      <c r="BG1182" s="12"/>
      <c r="BH1182" s="12"/>
      <c r="BI1182" s="12"/>
      <c r="BJ1182" s="12"/>
      <c r="BK1182" s="80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</row>
    <row r="1183" spans="1:76" s="3" customFormat="1" ht="24.9" customHeight="1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2"/>
      <c r="BF1183" s="12"/>
      <c r="BG1183" s="12"/>
      <c r="BH1183" s="12"/>
      <c r="BI1183" s="12"/>
      <c r="BJ1183" s="12"/>
      <c r="BK1183" s="80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</row>
    <row r="1184" spans="1:76" s="3" customFormat="1" ht="24.9" customHeight="1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2"/>
      <c r="BF1184" s="12"/>
      <c r="BG1184" s="12"/>
      <c r="BH1184" s="12"/>
      <c r="BI1184" s="12"/>
      <c r="BJ1184" s="12"/>
      <c r="BK1184" s="80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</row>
    <row r="1185" spans="1:76" s="3" customFormat="1" ht="24.9" customHeight="1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2"/>
      <c r="BF1185" s="12"/>
      <c r="BG1185" s="12"/>
      <c r="BH1185" s="12"/>
      <c r="BI1185" s="12"/>
      <c r="BJ1185" s="12"/>
      <c r="BK1185" s="80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</row>
    <row r="1186" spans="1:76" s="3" customFormat="1" ht="24.9" customHeight="1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2"/>
      <c r="BF1186" s="12"/>
      <c r="BG1186" s="12"/>
      <c r="BH1186" s="12"/>
      <c r="BI1186" s="12"/>
      <c r="BJ1186" s="12"/>
      <c r="BK1186" s="80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</row>
    <row r="1187" spans="1:76" s="3" customFormat="1" ht="24.9" customHeight="1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2"/>
      <c r="BF1187" s="12"/>
      <c r="BG1187" s="12"/>
      <c r="BH1187" s="12"/>
      <c r="BI1187" s="12"/>
      <c r="BJ1187" s="12"/>
      <c r="BK1187" s="80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</row>
    <row r="1188" spans="1:76" s="3" customFormat="1" ht="24.9" customHeight="1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2"/>
      <c r="BF1188" s="12"/>
      <c r="BG1188" s="12"/>
      <c r="BH1188" s="12"/>
      <c r="BI1188" s="12"/>
      <c r="BJ1188" s="12"/>
      <c r="BK1188" s="80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</row>
    <row r="1189" spans="1:76" s="3" customFormat="1" ht="24.9" customHeight="1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2"/>
      <c r="BF1189" s="12"/>
      <c r="BG1189" s="12"/>
      <c r="BH1189" s="12"/>
      <c r="BI1189" s="12"/>
      <c r="BJ1189" s="12"/>
      <c r="BK1189" s="80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</row>
    <row r="1190" spans="1:76" s="3" customFormat="1" ht="24.9" customHeight="1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2"/>
      <c r="BF1190" s="12"/>
      <c r="BG1190" s="12"/>
      <c r="BH1190" s="12"/>
      <c r="BI1190" s="12"/>
      <c r="BJ1190" s="12"/>
      <c r="BK1190" s="80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</row>
    <row r="1191" spans="1:76" s="3" customFormat="1" ht="24.9" customHeight="1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2"/>
      <c r="BF1191" s="12"/>
      <c r="BG1191" s="12"/>
      <c r="BH1191" s="12"/>
      <c r="BI1191" s="12"/>
      <c r="BJ1191" s="12"/>
      <c r="BK1191" s="80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</row>
    <row r="1192" spans="1:76" s="3" customFormat="1" ht="24.9" customHeight="1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2"/>
      <c r="BF1192" s="12"/>
      <c r="BG1192" s="12"/>
      <c r="BH1192" s="12"/>
      <c r="BI1192" s="12"/>
      <c r="BJ1192" s="12"/>
      <c r="BK1192" s="80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</row>
    <row r="1193" spans="1:76" s="3" customFormat="1" ht="24.9" customHeight="1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2"/>
      <c r="BF1193" s="12"/>
      <c r="BG1193" s="12"/>
      <c r="BH1193" s="12"/>
      <c r="BI1193" s="12"/>
      <c r="BJ1193" s="12"/>
      <c r="BK1193" s="80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</row>
    <row r="1194" spans="1:76" s="3" customFormat="1" ht="24.9" customHeight="1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2"/>
      <c r="BF1194" s="12"/>
      <c r="BG1194" s="12"/>
      <c r="BH1194" s="12"/>
      <c r="BI1194" s="12"/>
      <c r="BJ1194" s="12"/>
      <c r="BK1194" s="80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</row>
    <row r="1195" spans="1:76" s="3" customFormat="1" ht="24.9" customHeight="1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2"/>
      <c r="BF1195" s="12"/>
      <c r="BG1195" s="12"/>
      <c r="BH1195" s="12"/>
      <c r="BI1195" s="12"/>
      <c r="BJ1195" s="12"/>
      <c r="BK1195" s="80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</row>
    <row r="1196" spans="1:76" s="3" customFormat="1" ht="24.9" customHeight="1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2"/>
      <c r="BF1196" s="12"/>
      <c r="BG1196" s="12"/>
      <c r="BH1196" s="12"/>
      <c r="BI1196" s="12"/>
      <c r="BJ1196" s="12"/>
      <c r="BK1196" s="80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</row>
    <row r="1197" spans="1:76" s="3" customFormat="1" ht="24.9" customHeight="1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2"/>
      <c r="BF1197" s="12"/>
      <c r="BG1197" s="12"/>
      <c r="BH1197" s="12"/>
      <c r="BI1197" s="12"/>
      <c r="BJ1197" s="12"/>
      <c r="BK1197" s="80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</row>
    <row r="1198" spans="1:76" s="3" customFormat="1" ht="24.9" customHeight="1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2"/>
      <c r="BF1198" s="12"/>
      <c r="BG1198" s="12"/>
      <c r="BH1198" s="12"/>
      <c r="BI1198" s="12"/>
      <c r="BJ1198" s="12"/>
      <c r="BK1198" s="80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</row>
    <row r="1199" spans="1:76" s="3" customFormat="1" ht="24.9" customHeight="1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2"/>
      <c r="BF1199" s="12"/>
      <c r="BG1199" s="12"/>
      <c r="BH1199" s="12"/>
      <c r="BI1199" s="12"/>
      <c r="BJ1199" s="12"/>
      <c r="BK1199" s="80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</row>
    <row r="1200" spans="1:76" s="3" customFormat="1" ht="24.9" customHeight="1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2"/>
      <c r="BF1200" s="12"/>
      <c r="BG1200" s="12"/>
      <c r="BH1200" s="12"/>
      <c r="BI1200" s="12"/>
      <c r="BJ1200" s="12"/>
      <c r="BK1200" s="80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</row>
    <row r="1201" spans="1:76" s="3" customFormat="1" ht="24.9" customHeight="1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2"/>
      <c r="BF1201" s="12"/>
      <c r="BG1201" s="12"/>
      <c r="BH1201" s="12"/>
      <c r="BI1201" s="12"/>
      <c r="BJ1201" s="12"/>
      <c r="BK1201" s="80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</row>
    <row r="1202" spans="1:76" s="3" customFormat="1" ht="24.9" customHeight="1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2"/>
      <c r="BF1202" s="12"/>
      <c r="BG1202" s="12"/>
      <c r="BH1202" s="12"/>
      <c r="BI1202" s="12"/>
      <c r="BJ1202" s="12"/>
      <c r="BK1202" s="80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</row>
    <row r="1203" spans="1:76" s="3" customFormat="1" ht="24.9" customHeight="1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2"/>
      <c r="BF1203" s="12"/>
      <c r="BG1203" s="12"/>
      <c r="BH1203" s="12"/>
      <c r="BI1203" s="12"/>
      <c r="BJ1203" s="12"/>
      <c r="BK1203" s="80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</row>
    <row r="1204" spans="1:76" s="3" customFormat="1" ht="24.9" customHeight="1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2"/>
      <c r="BF1204" s="12"/>
      <c r="BG1204" s="12"/>
      <c r="BH1204" s="12"/>
      <c r="BI1204" s="12"/>
      <c r="BJ1204" s="12"/>
      <c r="BK1204" s="80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</row>
    <row r="1205" spans="1:76" s="3" customFormat="1" ht="24.9" customHeight="1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2"/>
      <c r="BF1205" s="12"/>
      <c r="BG1205" s="12"/>
      <c r="BH1205" s="12"/>
      <c r="BI1205" s="12"/>
      <c r="BJ1205" s="12"/>
      <c r="BK1205" s="80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</row>
    <row r="1206" spans="1:76" s="3" customFormat="1" ht="24.9" customHeight="1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2"/>
      <c r="BF1206" s="12"/>
      <c r="BG1206" s="12"/>
      <c r="BH1206" s="12"/>
      <c r="BI1206" s="12"/>
      <c r="BJ1206" s="12"/>
      <c r="BK1206" s="80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</row>
    <row r="1207" spans="1:76" s="3" customFormat="1" ht="24.9" customHeight="1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2"/>
      <c r="BF1207" s="12"/>
      <c r="BG1207" s="12"/>
      <c r="BH1207" s="12"/>
      <c r="BI1207" s="12"/>
      <c r="BJ1207" s="12"/>
      <c r="BK1207" s="80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</row>
    <row r="1208" spans="1:76" s="3" customFormat="1" ht="24.9" customHeight="1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2"/>
      <c r="BF1208" s="12"/>
      <c r="BG1208" s="12"/>
      <c r="BH1208" s="12"/>
      <c r="BI1208" s="12"/>
      <c r="BJ1208" s="12"/>
      <c r="BK1208" s="80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</row>
    <row r="1209" spans="1:76" s="3" customFormat="1" ht="24.9" customHeight="1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2"/>
      <c r="BF1209" s="12"/>
      <c r="BG1209" s="12"/>
      <c r="BH1209" s="12"/>
      <c r="BI1209" s="12"/>
      <c r="BJ1209" s="12"/>
      <c r="BK1209" s="80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</row>
    <row r="1210" spans="1:76" s="3" customFormat="1" ht="24.9" customHeight="1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2"/>
      <c r="BF1210" s="12"/>
      <c r="BG1210" s="12"/>
      <c r="BH1210" s="12"/>
      <c r="BI1210" s="12"/>
      <c r="BJ1210" s="12"/>
      <c r="BK1210" s="80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</row>
    <row r="1211" spans="1:76" s="3" customFormat="1" ht="24.9" customHeight="1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2"/>
      <c r="BF1211" s="12"/>
      <c r="BG1211" s="12"/>
      <c r="BH1211" s="12"/>
      <c r="BI1211" s="12"/>
      <c r="BJ1211" s="12"/>
      <c r="BK1211" s="80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</row>
    <row r="1212" spans="1:76" s="3" customFormat="1" ht="24.9" customHeight="1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2"/>
      <c r="BF1212" s="12"/>
      <c r="BG1212" s="12"/>
      <c r="BH1212" s="12"/>
      <c r="BI1212" s="12"/>
      <c r="BJ1212" s="12"/>
      <c r="BK1212" s="80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</row>
    <row r="1213" spans="1:76" s="3" customFormat="1" ht="24.9" customHeight="1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2"/>
      <c r="BF1213" s="12"/>
      <c r="BG1213" s="12"/>
      <c r="BH1213" s="12"/>
      <c r="BI1213" s="12"/>
      <c r="BJ1213" s="12"/>
      <c r="BK1213" s="80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</row>
    <row r="1214" spans="1:76" s="3" customFormat="1" ht="24.9" customHeight="1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2"/>
      <c r="BF1214" s="12"/>
      <c r="BG1214" s="12"/>
      <c r="BH1214" s="12"/>
      <c r="BI1214" s="12"/>
      <c r="BJ1214" s="12"/>
      <c r="BK1214" s="80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</row>
    <row r="1215" spans="1:76" s="3" customFormat="1" ht="24.9" customHeight="1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2"/>
      <c r="BF1215" s="12"/>
      <c r="BG1215" s="12"/>
      <c r="BH1215" s="12"/>
      <c r="BI1215" s="12"/>
      <c r="BJ1215" s="12"/>
      <c r="BK1215" s="80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</row>
    <row r="1216" spans="1:76" s="3" customFormat="1" ht="24.9" customHeight="1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2"/>
      <c r="BF1216" s="12"/>
      <c r="BG1216" s="12"/>
      <c r="BH1216" s="12"/>
      <c r="BI1216" s="12"/>
      <c r="BJ1216" s="12"/>
      <c r="BK1216" s="80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</row>
    <row r="1217" spans="1:76" s="3" customFormat="1" ht="24.9" customHeight="1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2"/>
      <c r="BF1217" s="12"/>
      <c r="BG1217" s="12"/>
      <c r="BH1217" s="12"/>
      <c r="BI1217" s="12"/>
      <c r="BJ1217" s="12"/>
      <c r="BK1217" s="80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</row>
    <row r="1218" spans="1:76" s="3" customFormat="1" ht="24.9" customHeight="1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2"/>
      <c r="BF1218" s="12"/>
      <c r="BG1218" s="12"/>
      <c r="BH1218" s="12"/>
      <c r="BI1218" s="12"/>
      <c r="BJ1218" s="12"/>
      <c r="BK1218" s="80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</row>
    <row r="1219" spans="1:76" s="3" customFormat="1" ht="24.9" customHeight="1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2"/>
      <c r="BF1219" s="12"/>
      <c r="BG1219" s="12"/>
      <c r="BH1219" s="12"/>
      <c r="BI1219" s="12"/>
      <c r="BJ1219" s="12"/>
      <c r="BK1219" s="80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</row>
    <row r="1220" spans="1:76" s="3" customFormat="1" ht="24.9" customHeight="1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2"/>
      <c r="BF1220" s="12"/>
      <c r="BG1220" s="12"/>
      <c r="BH1220" s="12"/>
      <c r="BI1220" s="12"/>
      <c r="BJ1220" s="12"/>
      <c r="BK1220" s="80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</row>
    <row r="1221" spans="1:76" s="3" customFormat="1" ht="24.9" customHeight="1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2"/>
      <c r="BF1221" s="12"/>
      <c r="BG1221" s="12"/>
      <c r="BH1221" s="12"/>
      <c r="BI1221" s="12"/>
      <c r="BJ1221" s="12"/>
      <c r="BK1221" s="80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</row>
    <row r="1222" spans="1:76" s="3" customFormat="1" ht="24.9" customHeight="1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2"/>
      <c r="BF1222" s="12"/>
      <c r="BG1222" s="12"/>
      <c r="BH1222" s="12"/>
      <c r="BI1222" s="12"/>
      <c r="BJ1222" s="12"/>
      <c r="BK1222" s="80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</row>
    <row r="1223" spans="1:76" s="3" customFormat="1" ht="24.9" customHeight="1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2"/>
      <c r="BF1223" s="12"/>
      <c r="BG1223" s="12"/>
      <c r="BH1223" s="12"/>
      <c r="BI1223" s="12"/>
      <c r="BJ1223" s="12"/>
      <c r="BK1223" s="80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</row>
    <row r="1224" spans="1:76" s="3" customFormat="1" ht="24.9" customHeight="1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2"/>
      <c r="BF1224" s="12"/>
      <c r="BG1224" s="12"/>
      <c r="BH1224" s="12"/>
      <c r="BI1224" s="12"/>
      <c r="BJ1224" s="12"/>
      <c r="BK1224" s="80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</row>
    <row r="1225" spans="1:76" s="3" customFormat="1" ht="24.9" customHeight="1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2"/>
      <c r="BF1225" s="12"/>
      <c r="BG1225" s="12"/>
      <c r="BH1225" s="12"/>
      <c r="BI1225" s="12"/>
      <c r="BJ1225" s="12"/>
      <c r="BK1225" s="80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</row>
    <row r="1226" spans="1:76" s="3" customFormat="1" ht="24.9" customHeight="1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2"/>
      <c r="BF1226" s="12"/>
      <c r="BG1226" s="12"/>
      <c r="BH1226" s="12"/>
      <c r="BI1226" s="12"/>
      <c r="BJ1226" s="12"/>
      <c r="BK1226" s="80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</row>
    <row r="1227" spans="1:76" s="3" customFormat="1" ht="24.9" customHeight="1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2"/>
      <c r="BF1227" s="12"/>
      <c r="BG1227" s="12"/>
      <c r="BH1227" s="12"/>
      <c r="BI1227" s="12"/>
      <c r="BJ1227" s="12"/>
      <c r="BK1227" s="80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</row>
    <row r="1228" spans="1:76" s="3" customFormat="1" ht="24.9" customHeight="1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2"/>
      <c r="BF1228" s="12"/>
      <c r="BG1228" s="12"/>
      <c r="BH1228" s="12"/>
      <c r="BI1228" s="12"/>
      <c r="BJ1228" s="12"/>
      <c r="BK1228" s="80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</row>
    <row r="1229" spans="1:76" s="3" customFormat="1" ht="24.9" customHeight="1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2"/>
      <c r="BF1229" s="12"/>
      <c r="BG1229" s="12"/>
      <c r="BH1229" s="12"/>
      <c r="BI1229" s="12"/>
      <c r="BJ1229" s="12"/>
      <c r="BK1229" s="80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</row>
    <row r="1230" spans="1:76" s="3" customFormat="1" ht="24.9" customHeight="1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2"/>
      <c r="BF1230" s="12"/>
      <c r="BG1230" s="12"/>
      <c r="BH1230" s="12"/>
      <c r="BI1230" s="12"/>
      <c r="BJ1230" s="12"/>
      <c r="BK1230" s="80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</row>
    <row r="1231" spans="1:76" s="3" customFormat="1" ht="24.9" customHeight="1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2"/>
      <c r="BF1231" s="12"/>
      <c r="BG1231" s="12"/>
      <c r="BH1231" s="12"/>
      <c r="BI1231" s="12"/>
      <c r="BJ1231" s="12"/>
      <c r="BK1231" s="80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</row>
    <row r="1232" spans="1:76" s="3" customFormat="1" ht="24.9" customHeight="1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2"/>
      <c r="BF1232" s="12"/>
      <c r="BG1232" s="12"/>
      <c r="BH1232" s="12"/>
      <c r="BI1232" s="12"/>
      <c r="BJ1232" s="12"/>
      <c r="BK1232" s="80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</row>
    <row r="1233" spans="1:76" s="3" customFormat="1" ht="24.9" customHeight="1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2"/>
      <c r="BF1233" s="12"/>
      <c r="BG1233" s="12"/>
      <c r="BH1233" s="12"/>
      <c r="BI1233" s="12"/>
      <c r="BJ1233" s="12"/>
      <c r="BK1233" s="80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</row>
    <row r="1234" spans="1:76" s="3" customFormat="1" ht="24.9" customHeight="1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2"/>
      <c r="BF1234" s="12"/>
      <c r="BG1234" s="12"/>
      <c r="BH1234" s="12"/>
      <c r="BI1234" s="12"/>
      <c r="BJ1234" s="12"/>
      <c r="BK1234" s="80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</row>
    <row r="1235" spans="1:76" s="3" customFormat="1" ht="24.9" customHeight="1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2"/>
      <c r="BF1235" s="12"/>
      <c r="BG1235" s="12"/>
      <c r="BH1235" s="12"/>
      <c r="BI1235" s="12"/>
      <c r="BJ1235" s="12"/>
      <c r="BK1235" s="80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</row>
    <row r="1236" spans="1:76" s="3" customFormat="1" ht="24.9" customHeight="1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2"/>
      <c r="BF1236" s="12"/>
      <c r="BG1236" s="12"/>
      <c r="BH1236" s="12"/>
      <c r="BI1236" s="12"/>
      <c r="BJ1236" s="12"/>
      <c r="BK1236" s="80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</row>
    <row r="1237" spans="1:76" s="3" customFormat="1" ht="24.9" customHeight="1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2"/>
      <c r="BF1237" s="12"/>
      <c r="BG1237" s="12"/>
      <c r="BH1237" s="12"/>
      <c r="BI1237" s="12"/>
      <c r="BJ1237" s="12"/>
      <c r="BK1237" s="80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</row>
    <row r="1238" spans="1:76" s="3" customFormat="1" ht="24.9" customHeight="1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2"/>
      <c r="BF1238" s="12"/>
      <c r="BG1238" s="12"/>
      <c r="BH1238" s="12"/>
      <c r="BI1238" s="12"/>
      <c r="BJ1238" s="12"/>
      <c r="BK1238" s="80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</row>
    <row r="1239" spans="1:76" s="3" customFormat="1" ht="24.9" customHeight="1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2"/>
      <c r="BF1239" s="12"/>
      <c r="BG1239" s="12"/>
      <c r="BH1239" s="12"/>
      <c r="BI1239" s="12"/>
      <c r="BJ1239" s="12"/>
      <c r="BK1239" s="80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</row>
    <row r="1240" spans="1:76" s="3" customFormat="1" ht="24.9" customHeight="1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2"/>
      <c r="BF1240" s="12"/>
      <c r="BG1240" s="12"/>
      <c r="BH1240" s="12"/>
      <c r="BI1240" s="12"/>
      <c r="BJ1240" s="12"/>
      <c r="BK1240" s="80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</row>
    <row r="1241" spans="1:76" s="3" customFormat="1" ht="24.9" customHeight="1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2"/>
      <c r="BF1241" s="12"/>
      <c r="BG1241" s="12"/>
      <c r="BH1241" s="12"/>
      <c r="BI1241" s="12"/>
      <c r="BJ1241" s="12"/>
      <c r="BK1241" s="80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</row>
    <row r="1242" spans="1:76" s="3" customFormat="1" ht="24.9" customHeight="1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2"/>
      <c r="BF1242" s="12"/>
      <c r="BG1242" s="12"/>
      <c r="BH1242" s="12"/>
      <c r="BI1242" s="12"/>
      <c r="BJ1242" s="12"/>
      <c r="BK1242" s="80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</row>
    <row r="1243" spans="1:76" s="3" customFormat="1" ht="24.9" customHeight="1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2"/>
      <c r="BF1243" s="12"/>
      <c r="BG1243" s="12"/>
      <c r="BH1243" s="12"/>
      <c r="BI1243" s="12"/>
      <c r="BJ1243" s="12"/>
      <c r="BK1243" s="80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</row>
    <row r="1244" spans="1:76" s="3" customFormat="1" ht="24.9" customHeight="1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2"/>
      <c r="BF1244" s="12"/>
      <c r="BG1244" s="12"/>
      <c r="BH1244" s="12"/>
      <c r="BI1244" s="12"/>
      <c r="BJ1244" s="12"/>
      <c r="BK1244" s="80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</row>
    <row r="1245" spans="1:76" s="3" customFormat="1" ht="24.9" customHeight="1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2"/>
      <c r="BF1245" s="12"/>
      <c r="BG1245" s="12"/>
      <c r="BH1245" s="12"/>
      <c r="BI1245" s="12"/>
      <c r="BJ1245" s="12"/>
      <c r="BK1245" s="80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</row>
    <row r="1246" spans="1:76" s="3" customFormat="1" ht="24.9" customHeight="1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2"/>
      <c r="BF1246" s="12"/>
      <c r="BG1246" s="12"/>
      <c r="BH1246" s="12"/>
      <c r="BI1246" s="12"/>
      <c r="BJ1246" s="12"/>
      <c r="BK1246" s="80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</row>
    <row r="1247" spans="1:76" s="3" customFormat="1" ht="24.9" customHeight="1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2"/>
      <c r="BF1247" s="12"/>
      <c r="BG1247" s="12"/>
      <c r="BH1247" s="12"/>
      <c r="BI1247" s="12"/>
      <c r="BJ1247" s="12"/>
      <c r="BK1247" s="80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</row>
    <row r="1248" spans="1:76" s="3" customFormat="1" ht="24.9" customHeight="1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2"/>
      <c r="BF1248" s="12"/>
      <c r="BG1248" s="12"/>
      <c r="BH1248" s="12"/>
      <c r="BI1248" s="12"/>
      <c r="BJ1248" s="12"/>
      <c r="BK1248" s="80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</row>
    <row r="1249" spans="1:76" s="3" customFormat="1" ht="24.9" customHeight="1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2"/>
      <c r="BF1249" s="12"/>
      <c r="BG1249" s="12"/>
      <c r="BH1249" s="12"/>
      <c r="BI1249" s="12"/>
      <c r="BJ1249" s="12"/>
      <c r="BK1249" s="80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</row>
    <row r="1250" spans="1:76" s="3" customFormat="1" ht="24.9" customHeight="1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2"/>
      <c r="BF1250" s="12"/>
      <c r="BG1250" s="12"/>
      <c r="BH1250" s="12"/>
      <c r="BI1250" s="12"/>
      <c r="BJ1250" s="12"/>
      <c r="BK1250" s="80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</row>
    <row r="1251" spans="1:76" s="3" customFormat="1" ht="24.9" customHeight="1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2"/>
      <c r="BF1251" s="12"/>
      <c r="BG1251" s="12"/>
      <c r="BH1251" s="12"/>
      <c r="BI1251" s="12"/>
      <c r="BJ1251" s="12"/>
      <c r="BK1251" s="80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</row>
    <row r="1252" spans="1:76" s="3" customFormat="1" ht="24.9" customHeight="1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2"/>
      <c r="BF1252" s="12"/>
      <c r="BG1252" s="12"/>
      <c r="BH1252" s="12"/>
      <c r="BI1252" s="12"/>
      <c r="BJ1252" s="12"/>
      <c r="BK1252" s="80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</row>
    <row r="1253" spans="1:76" s="3" customFormat="1" ht="24.9" customHeight="1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2"/>
      <c r="BF1253" s="12"/>
      <c r="BG1253" s="12"/>
      <c r="BH1253" s="12"/>
      <c r="BI1253" s="12"/>
      <c r="BJ1253" s="12"/>
      <c r="BK1253" s="80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</row>
    <row r="1254" spans="1:76" s="3" customFormat="1" ht="24.9" customHeight="1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2"/>
      <c r="BF1254" s="12"/>
      <c r="BG1254" s="12"/>
      <c r="BH1254" s="12"/>
      <c r="BI1254" s="12"/>
      <c r="BJ1254" s="12"/>
      <c r="BK1254" s="80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</row>
    <row r="1255" spans="1:76" s="3" customFormat="1" ht="24.9" customHeight="1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2"/>
      <c r="BF1255" s="12"/>
      <c r="BG1255" s="12"/>
      <c r="BH1255" s="12"/>
      <c r="BI1255" s="12"/>
      <c r="BJ1255" s="12"/>
      <c r="BK1255" s="80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</row>
    <row r="1256" spans="1:76" s="3" customFormat="1" ht="24.9" customHeight="1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2"/>
      <c r="BF1256" s="12"/>
      <c r="BG1256" s="12"/>
      <c r="BH1256" s="12"/>
      <c r="BI1256" s="12"/>
      <c r="BJ1256" s="12"/>
      <c r="BK1256" s="80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</row>
    <row r="1257" spans="1:76" s="3" customFormat="1" ht="24.9" customHeight="1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2"/>
      <c r="BF1257" s="12"/>
      <c r="BG1257" s="12"/>
      <c r="BH1257" s="12"/>
      <c r="BI1257" s="12"/>
      <c r="BJ1257" s="12"/>
      <c r="BK1257" s="80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</row>
    <row r="1258" spans="1:76" s="3" customFormat="1" ht="24.9" customHeight="1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2"/>
      <c r="BF1258" s="12"/>
      <c r="BG1258" s="12"/>
      <c r="BH1258" s="12"/>
      <c r="BI1258" s="12"/>
      <c r="BJ1258" s="12"/>
      <c r="BK1258" s="80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</row>
    <row r="1259" spans="1:76" s="3" customFormat="1" ht="24.9" customHeight="1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2"/>
      <c r="BF1259" s="12"/>
      <c r="BG1259" s="12"/>
      <c r="BH1259" s="12"/>
      <c r="BI1259" s="12"/>
      <c r="BJ1259" s="12"/>
      <c r="BK1259" s="80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</row>
    <row r="1260" spans="1:76" s="3" customFormat="1" ht="24.9" customHeight="1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2"/>
      <c r="BF1260" s="12"/>
      <c r="BG1260" s="12"/>
      <c r="BH1260" s="12"/>
      <c r="BI1260" s="12"/>
      <c r="BJ1260" s="12"/>
      <c r="BK1260" s="80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</row>
    <row r="1261" spans="1:76" s="3" customFormat="1" ht="24.9" customHeight="1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2"/>
      <c r="BF1261" s="12"/>
      <c r="BG1261" s="12"/>
      <c r="BH1261" s="12"/>
      <c r="BI1261" s="12"/>
      <c r="BJ1261" s="12"/>
      <c r="BK1261" s="80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</row>
    <row r="1262" spans="1:76" s="3" customFormat="1" ht="24.9" customHeight="1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2"/>
      <c r="BF1262" s="12"/>
      <c r="BG1262" s="12"/>
      <c r="BH1262" s="12"/>
      <c r="BI1262" s="12"/>
      <c r="BJ1262" s="12"/>
      <c r="BK1262" s="80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</row>
    <row r="1263" spans="1:76" s="3" customFormat="1" ht="24.9" customHeight="1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2"/>
      <c r="BF1263" s="12"/>
      <c r="BG1263" s="12"/>
      <c r="BH1263" s="12"/>
      <c r="BI1263" s="12"/>
      <c r="BJ1263" s="12"/>
      <c r="BK1263" s="80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</row>
    <row r="1264" spans="1:76" s="3" customFormat="1" ht="24.9" customHeight="1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2"/>
      <c r="BF1264" s="12"/>
      <c r="BG1264" s="12"/>
      <c r="BH1264" s="12"/>
      <c r="BI1264" s="12"/>
      <c r="BJ1264" s="12"/>
      <c r="BK1264" s="80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</row>
    <row r="1265" spans="1:76" s="3" customFormat="1" ht="24.9" customHeight="1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2"/>
      <c r="BF1265" s="12"/>
      <c r="BG1265" s="12"/>
      <c r="BH1265" s="12"/>
      <c r="BI1265" s="12"/>
      <c r="BJ1265" s="12"/>
      <c r="BK1265" s="80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</row>
    <row r="1266" spans="1:76" s="3" customFormat="1" ht="24.9" customHeight="1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2"/>
      <c r="BF1266" s="12"/>
      <c r="BG1266" s="12"/>
      <c r="BH1266" s="12"/>
      <c r="BI1266" s="12"/>
      <c r="BJ1266" s="12"/>
      <c r="BK1266" s="80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</row>
    <row r="1267" spans="1:76" s="3" customFormat="1" ht="24.9" customHeight="1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2"/>
      <c r="BF1267" s="12"/>
      <c r="BG1267" s="12"/>
      <c r="BH1267" s="12"/>
      <c r="BI1267" s="12"/>
      <c r="BJ1267" s="12"/>
      <c r="BK1267" s="80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</row>
    <row r="1268" spans="1:76" s="3" customFormat="1" ht="24.9" customHeight="1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2"/>
      <c r="BF1268" s="12"/>
      <c r="BG1268" s="12"/>
      <c r="BH1268" s="12"/>
      <c r="BI1268" s="12"/>
      <c r="BJ1268" s="12"/>
      <c r="BK1268" s="80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</row>
    <row r="1269" spans="1:76" s="3" customFormat="1" ht="24.9" customHeight="1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2"/>
      <c r="BF1269" s="12"/>
      <c r="BG1269" s="12"/>
      <c r="BH1269" s="12"/>
      <c r="BI1269" s="12"/>
      <c r="BJ1269" s="12"/>
      <c r="BK1269" s="80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</row>
    <row r="1270" spans="1:76" s="3" customFormat="1" ht="24.9" customHeight="1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2"/>
      <c r="BF1270" s="12"/>
      <c r="BG1270" s="12"/>
      <c r="BH1270" s="12"/>
      <c r="BI1270" s="12"/>
      <c r="BJ1270" s="12"/>
      <c r="BK1270" s="80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</row>
    <row r="1271" spans="1:76" s="3" customFormat="1" ht="24.9" customHeight="1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2"/>
      <c r="BF1271" s="12"/>
      <c r="BG1271" s="12"/>
      <c r="BH1271" s="12"/>
      <c r="BI1271" s="12"/>
      <c r="BJ1271" s="12"/>
      <c r="BK1271" s="80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</row>
    <row r="1272" spans="1:76" s="3" customFormat="1" ht="24.9" customHeight="1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2"/>
      <c r="BF1272" s="12"/>
      <c r="BG1272" s="12"/>
      <c r="BH1272" s="12"/>
      <c r="BI1272" s="12"/>
      <c r="BJ1272" s="12"/>
      <c r="BK1272" s="80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</row>
    <row r="1273" spans="1:76" s="3" customFormat="1" ht="24.9" customHeight="1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2"/>
      <c r="BF1273" s="12"/>
      <c r="BG1273" s="12"/>
      <c r="BH1273" s="12"/>
      <c r="BI1273" s="12"/>
      <c r="BJ1273" s="12"/>
      <c r="BK1273" s="80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</row>
    <row r="1274" spans="1:76" s="3" customFormat="1" ht="24.9" customHeight="1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2"/>
      <c r="BF1274" s="12"/>
      <c r="BG1274" s="12"/>
      <c r="BH1274" s="12"/>
      <c r="BI1274" s="12"/>
      <c r="BJ1274" s="12"/>
      <c r="BK1274" s="80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</row>
    <row r="1275" spans="1:76" s="3" customFormat="1" ht="24.9" customHeight="1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2"/>
      <c r="BF1275" s="12"/>
      <c r="BG1275" s="12"/>
      <c r="BH1275" s="12"/>
      <c r="BI1275" s="12"/>
      <c r="BJ1275" s="12"/>
      <c r="BK1275" s="80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</row>
    <row r="1276" spans="1:76" s="3" customFormat="1" ht="24.9" customHeight="1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2"/>
      <c r="BF1276" s="12"/>
      <c r="BG1276" s="12"/>
      <c r="BH1276" s="12"/>
      <c r="BI1276" s="12"/>
      <c r="BJ1276" s="12"/>
      <c r="BK1276" s="80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</row>
    <row r="1277" spans="1:76" s="3" customFormat="1" ht="24.9" customHeight="1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2"/>
      <c r="BF1277" s="12"/>
      <c r="BG1277" s="12"/>
      <c r="BH1277" s="12"/>
      <c r="BI1277" s="12"/>
      <c r="BJ1277" s="12"/>
      <c r="BK1277" s="80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</row>
    <row r="1278" spans="1:76" s="3" customFormat="1" ht="24.9" customHeight="1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2"/>
      <c r="BF1278" s="12"/>
      <c r="BG1278" s="12"/>
      <c r="BH1278" s="12"/>
      <c r="BI1278" s="12"/>
      <c r="BJ1278" s="12"/>
      <c r="BK1278" s="80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</row>
    <row r="1279" spans="1:76" s="3" customFormat="1" ht="24.9" customHeight="1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2"/>
      <c r="BF1279" s="12"/>
      <c r="BG1279" s="12"/>
      <c r="BH1279" s="12"/>
      <c r="BI1279" s="12"/>
      <c r="BJ1279" s="12"/>
      <c r="BK1279" s="80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</row>
    <row r="1280" spans="1:76" s="3" customFormat="1" ht="24.9" customHeight="1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2"/>
      <c r="BF1280" s="12"/>
      <c r="BG1280" s="12"/>
      <c r="BH1280" s="12"/>
      <c r="BI1280" s="12"/>
      <c r="BJ1280" s="12"/>
      <c r="BK1280" s="80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</row>
    <row r="1281" spans="1:76" s="3" customFormat="1" ht="24.9" customHeight="1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2"/>
      <c r="BF1281" s="12"/>
      <c r="BG1281" s="12"/>
      <c r="BH1281" s="12"/>
      <c r="BI1281" s="12"/>
      <c r="BJ1281" s="12"/>
      <c r="BK1281" s="80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</row>
    <row r="1282" spans="1:76" s="3" customFormat="1" ht="24.9" customHeight="1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2"/>
      <c r="BF1282" s="12"/>
      <c r="BG1282" s="12"/>
      <c r="BH1282" s="12"/>
      <c r="BI1282" s="12"/>
      <c r="BJ1282" s="12"/>
      <c r="BK1282" s="80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</row>
    <row r="1283" spans="1:76" s="3" customFormat="1" ht="24.9" customHeight="1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2"/>
      <c r="BF1283" s="12"/>
      <c r="BG1283" s="12"/>
      <c r="BH1283" s="12"/>
      <c r="BI1283" s="12"/>
      <c r="BJ1283" s="12"/>
      <c r="BK1283" s="80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</row>
    <row r="1284" spans="1:76" s="3" customFormat="1" ht="24.9" customHeight="1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2"/>
      <c r="BF1284" s="12"/>
      <c r="BG1284" s="12"/>
      <c r="BH1284" s="12"/>
      <c r="BI1284" s="12"/>
      <c r="BJ1284" s="12"/>
      <c r="BK1284" s="80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</row>
    <row r="1285" spans="1:76" s="3" customFormat="1" ht="24.9" customHeight="1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2"/>
      <c r="BF1285" s="12"/>
      <c r="BG1285" s="12"/>
      <c r="BH1285" s="12"/>
      <c r="BI1285" s="12"/>
      <c r="BJ1285" s="12"/>
      <c r="BK1285" s="80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</row>
    <row r="1286" spans="1:76" s="3" customFormat="1" ht="24.9" customHeight="1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2"/>
      <c r="BF1286" s="12"/>
      <c r="BG1286" s="12"/>
      <c r="BH1286" s="12"/>
      <c r="BI1286" s="12"/>
      <c r="BJ1286" s="12"/>
      <c r="BK1286" s="80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</row>
    <row r="1287" spans="1:76" s="3" customFormat="1" ht="24.9" customHeight="1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2"/>
      <c r="BF1287" s="12"/>
      <c r="BG1287" s="12"/>
      <c r="BH1287" s="12"/>
      <c r="BI1287" s="12"/>
      <c r="BJ1287" s="12"/>
      <c r="BK1287" s="80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</row>
    <row r="1288" spans="1:76" s="3" customFormat="1" ht="24.9" customHeight="1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2"/>
      <c r="BF1288" s="12"/>
      <c r="BG1288" s="12"/>
      <c r="BH1288" s="12"/>
      <c r="BI1288" s="12"/>
      <c r="BJ1288" s="12"/>
      <c r="BK1288" s="80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</row>
    <row r="1289" spans="1:76" s="3" customFormat="1" ht="24.9" customHeight="1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2"/>
      <c r="BF1289" s="12"/>
      <c r="BG1289" s="12"/>
      <c r="BH1289" s="12"/>
      <c r="BI1289" s="12"/>
      <c r="BJ1289" s="12"/>
      <c r="BK1289" s="80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</row>
    <row r="1290" spans="1:76" s="3" customFormat="1" ht="24.9" customHeight="1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2"/>
      <c r="BF1290" s="12"/>
      <c r="BG1290" s="12"/>
      <c r="BH1290" s="12"/>
      <c r="BI1290" s="12"/>
      <c r="BJ1290" s="12"/>
      <c r="BK1290" s="80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</row>
    <row r="1291" spans="1:76" s="3" customFormat="1" ht="24.9" customHeight="1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2"/>
      <c r="BF1291" s="12"/>
      <c r="BG1291" s="12"/>
      <c r="BH1291" s="12"/>
      <c r="BI1291" s="12"/>
      <c r="BJ1291" s="12"/>
      <c r="BK1291" s="80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</row>
    <row r="1292" spans="1:76" s="3" customFormat="1" ht="24.9" customHeight="1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2"/>
      <c r="BF1292" s="12"/>
      <c r="BG1292" s="12"/>
      <c r="BH1292" s="12"/>
      <c r="BI1292" s="12"/>
      <c r="BJ1292" s="12"/>
      <c r="BK1292" s="80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</row>
    <row r="1293" spans="1:76" s="3" customFormat="1" ht="24.9" customHeight="1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2"/>
      <c r="BF1293" s="12"/>
      <c r="BG1293" s="12"/>
      <c r="BH1293" s="12"/>
      <c r="BI1293" s="12"/>
      <c r="BJ1293" s="12"/>
      <c r="BK1293" s="80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</row>
    <row r="1294" spans="1:76" s="3" customFormat="1" ht="24.9" customHeight="1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2"/>
      <c r="BF1294" s="12"/>
      <c r="BG1294" s="12"/>
      <c r="BH1294" s="12"/>
      <c r="BI1294" s="12"/>
      <c r="BJ1294" s="12"/>
      <c r="BK1294" s="80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</row>
    <row r="1295" spans="1:76" s="3" customFormat="1" ht="24.9" customHeight="1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2"/>
      <c r="BF1295" s="12"/>
      <c r="BG1295" s="12"/>
      <c r="BH1295" s="12"/>
      <c r="BI1295" s="12"/>
      <c r="BJ1295" s="12"/>
      <c r="BK1295" s="80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</row>
    <row r="1296" spans="1:76" s="3" customFormat="1" ht="24.9" customHeight="1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2"/>
      <c r="BF1296" s="12"/>
      <c r="BG1296" s="12"/>
      <c r="BH1296" s="12"/>
      <c r="BI1296" s="12"/>
      <c r="BJ1296" s="12"/>
      <c r="BK1296" s="80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</row>
    <row r="1297" spans="1:76" s="3" customFormat="1" ht="24.9" customHeight="1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2"/>
      <c r="BF1297" s="12"/>
      <c r="BG1297" s="12"/>
      <c r="BH1297" s="12"/>
      <c r="BI1297" s="12"/>
      <c r="BJ1297" s="12"/>
      <c r="BK1297" s="80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</row>
    <row r="1298" spans="1:76" s="3" customFormat="1" ht="24.9" customHeight="1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2"/>
      <c r="BF1298" s="12"/>
      <c r="BG1298" s="12"/>
      <c r="BH1298" s="12"/>
      <c r="BI1298" s="12"/>
      <c r="BJ1298" s="12"/>
      <c r="BK1298" s="80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</row>
    <row r="1299" spans="1:76" s="3" customFormat="1" ht="24.9" customHeight="1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2"/>
      <c r="BF1299" s="12"/>
      <c r="BG1299" s="12"/>
      <c r="BH1299" s="12"/>
      <c r="BI1299" s="12"/>
      <c r="BJ1299" s="12"/>
      <c r="BK1299" s="80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</row>
    <row r="1300" spans="1:76" s="3" customFormat="1" ht="24.9" customHeight="1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2"/>
      <c r="BF1300" s="12"/>
      <c r="BG1300" s="12"/>
      <c r="BH1300" s="12"/>
      <c r="BI1300" s="12"/>
      <c r="BJ1300" s="12"/>
      <c r="BK1300" s="80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</row>
    <row r="1301" spans="1:76" s="3" customFormat="1" ht="24.9" customHeight="1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2"/>
      <c r="BF1301" s="12"/>
      <c r="BG1301" s="12"/>
      <c r="BH1301" s="12"/>
      <c r="BI1301" s="12"/>
      <c r="BJ1301" s="12"/>
      <c r="BK1301" s="80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</row>
    <row r="1302" spans="1:76" s="3" customFormat="1" ht="24.9" customHeight="1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2"/>
      <c r="BF1302" s="12"/>
      <c r="BG1302" s="12"/>
      <c r="BH1302" s="12"/>
      <c r="BI1302" s="12"/>
      <c r="BJ1302" s="12"/>
      <c r="BK1302" s="80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</row>
    <row r="1303" spans="1:76" s="3" customFormat="1" ht="24.9" customHeight="1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2"/>
      <c r="BF1303" s="12"/>
      <c r="BG1303" s="12"/>
      <c r="BH1303" s="12"/>
      <c r="BI1303" s="12"/>
      <c r="BJ1303" s="12"/>
      <c r="BK1303" s="80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</row>
    <row r="1304" spans="1:76" s="3" customFormat="1" ht="24.9" customHeight="1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2"/>
      <c r="BF1304" s="12"/>
      <c r="BG1304" s="12"/>
      <c r="BH1304" s="12"/>
      <c r="BI1304" s="12"/>
      <c r="BJ1304" s="12"/>
      <c r="BK1304" s="80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</row>
    <row r="1305" spans="1:76" s="3" customFormat="1" ht="24.9" customHeight="1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2"/>
      <c r="BF1305" s="12"/>
      <c r="BG1305" s="12"/>
      <c r="BH1305" s="12"/>
      <c r="BI1305" s="12"/>
      <c r="BJ1305" s="12"/>
      <c r="BK1305" s="80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</row>
    <row r="1306" spans="1:76" s="3" customFormat="1" ht="24.9" customHeight="1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2"/>
      <c r="BF1306" s="12"/>
      <c r="BG1306" s="12"/>
      <c r="BH1306" s="12"/>
      <c r="BI1306" s="12"/>
      <c r="BJ1306" s="12"/>
      <c r="BK1306" s="80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</row>
    <row r="1307" spans="1:76" s="3" customFormat="1" ht="24.9" customHeight="1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2"/>
      <c r="BF1307" s="12"/>
      <c r="BG1307" s="12"/>
      <c r="BH1307" s="12"/>
      <c r="BI1307" s="12"/>
      <c r="BJ1307" s="12"/>
      <c r="BK1307" s="80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</row>
    <row r="1308" spans="1:76" s="3" customFormat="1" ht="24.9" customHeight="1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2"/>
      <c r="BF1308" s="12"/>
      <c r="BG1308" s="12"/>
      <c r="BH1308" s="12"/>
      <c r="BI1308" s="12"/>
      <c r="BJ1308" s="12"/>
      <c r="BK1308" s="80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</row>
    <row r="1309" spans="1:76" s="3" customFormat="1" ht="24.9" customHeight="1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2"/>
      <c r="BF1309" s="12"/>
      <c r="BG1309" s="12"/>
      <c r="BH1309" s="12"/>
      <c r="BI1309" s="12"/>
      <c r="BJ1309" s="12"/>
      <c r="BK1309" s="80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</row>
    <row r="1310" spans="1:76" s="3" customFormat="1" ht="24.9" customHeight="1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2"/>
      <c r="BF1310" s="12"/>
      <c r="BG1310" s="12"/>
      <c r="BH1310" s="12"/>
      <c r="BI1310" s="12"/>
      <c r="BJ1310" s="12"/>
      <c r="BK1310" s="80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</row>
    <row r="1311" spans="1:76" s="3" customFormat="1" ht="24.9" customHeight="1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2"/>
      <c r="BF1311" s="12"/>
      <c r="BG1311" s="12"/>
      <c r="BH1311" s="12"/>
      <c r="BI1311" s="12"/>
      <c r="BJ1311" s="12"/>
      <c r="BK1311" s="80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</row>
    <row r="1312" spans="1:76" s="3" customFormat="1" ht="24.9" customHeight="1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2"/>
      <c r="BF1312" s="12"/>
      <c r="BG1312" s="12"/>
      <c r="BH1312" s="12"/>
      <c r="BI1312" s="12"/>
      <c r="BJ1312" s="12"/>
      <c r="BK1312" s="80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</row>
    <row r="1313" spans="1:76" s="3" customFormat="1" ht="24.9" customHeight="1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2"/>
      <c r="BF1313" s="12"/>
      <c r="BG1313" s="12"/>
      <c r="BH1313" s="12"/>
      <c r="BI1313" s="12"/>
      <c r="BJ1313" s="12"/>
      <c r="BK1313" s="80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</row>
    <row r="1314" spans="1:76" s="3" customFormat="1" ht="24.9" customHeight="1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2"/>
      <c r="BF1314" s="12"/>
      <c r="BG1314" s="12"/>
      <c r="BH1314" s="12"/>
      <c r="BI1314" s="12"/>
      <c r="BJ1314" s="12"/>
      <c r="BK1314" s="80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</row>
    <row r="1315" spans="1:76" s="3" customFormat="1" ht="24.9" customHeight="1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2"/>
      <c r="BF1315" s="12"/>
      <c r="BG1315" s="12"/>
      <c r="BH1315" s="12"/>
      <c r="BI1315" s="12"/>
      <c r="BJ1315" s="12"/>
      <c r="BK1315" s="80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</row>
    <row r="1316" spans="1:76" s="3" customFormat="1" ht="24.9" customHeight="1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2"/>
      <c r="BF1316" s="12"/>
      <c r="BG1316" s="12"/>
      <c r="BH1316" s="12"/>
      <c r="BI1316" s="12"/>
      <c r="BJ1316" s="12"/>
      <c r="BK1316" s="80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</row>
    <row r="1317" spans="1:76" s="3" customFormat="1" ht="24.9" customHeight="1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2"/>
      <c r="BF1317" s="12"/>
      <c r="BG1317" s="12"/>
      <c r="BH1317" s="12"/>
      <c r="BI1317" s="12"/>
      <c r="BJ1317" s="12"/>
      <c r="BK1317" s="80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</row>
    <row r="1318" spans="1:76" s="3" customFormat="1" ht="24.9" customHeight="1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2"/>
      <c r="BF1318" s="12"/>
      <c r="BG1318" s="12"/>
      <c r="BH1318" s="12"/>
      <c r="BI1318" s="12"/>
      <c r="BJ1318" s="12"/>
      <c r="BK1318" s="80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</row>
    <row r="1319" spans="1:76" s="3" customFormat="1" ht="24.9" customHeight="1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2"/>
      <c r="BF1319" s="12"/>
      <c r="BG1319" s="12"/>
      <c r="BH1319" s="12"/>
      <c r="BI1319" s="12"/>
      <c r="BJ1319" s="12"/>
      <c r="BK1319" s="80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</row>
    <row r="1320" spans="1:76" s="3" customFormat="1" ht="24.9" customHeight="1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2"/>
      <c r="BF1320" s="12"/>
      <c r="BG1320" s="12"/>
      <c r="BH1320" s="12"/>
      <c r="BI1320" s="12"/>
      <c r="BJ1320" s="12"/>
      <c r="BK1320" s="80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</row>
    <row r="1321" spans="1:76" s="3" customFormat="1" ht="24.9" customHeight="1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2"/>
      <c r="BF1321" s="12"/>
      <c r="BG1321" s="12"/>
      <c r="BH1321" s="12"/>
      <c r="BI1321" s="12"/>
      <c r="BJ1321" s="12"/>
      <c r="BK1321" s="80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</row>
    <row r="1322" spans="1:76" s="3" customFormat="1" ht="24.9" customHeight="1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2"/>
      <c r="BF1322" s="12"/>
      <c r="BG1322" s="12"/>
      <c r="BH1322" s="12"/>
      <c r="BI1322" s="12"/>
      <c r="BJ1322" s="12"/>
      <c r="BK1322" s="80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</row>
    <row r="1323" spans="1:76" s="3" customFormat="1" ht="24.9" customHeight="1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2"/>
      <c r="BF1323" s="12"/>
      <c r="BG1323" s="12"/>
      <c r="BH1323" s="12"/>
      <c r="BI1323" s="12"/>
      <c r="BJ1323" s="12"/>
      <c r="BK1323" s="80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</row>
    <row r="1324" spans="1:76" s="3" customFormat="1" ht="24.9" customHeight="1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2"/>
      <c r="BF1324" s="12"/>
      <c r="BG1324" s="12"/>
      <c r="BH1324" s="12"/>
      <c r="BI1324" s="12"/>
      <c r="BJ1324" s="12"/>
      <c r="BK1324" s="80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</row>
    <row r="1325" spans="1:76" s="3" customFormat="1" ht="24.9" customHeight="1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2"/>
      <c r="BF1325" s="12"/>
      <c r="BG1325" s="12"/>
      <c r="BH1325" s="12"/>
      <c r="BI1325" s="12"/>
      <c r="BJ1325" s="12"/>
      <c r="BK1325" s="80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</row>
    <row r="1326" spans="1:76" s="3" customFormat="1" ht="24.9" customHeight="1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2"/>
      <c r="BF1326" s="12"/>
      <c r="BG1326" s="12"/>
      <c r="BH1326" s="12"/>
      <c r="BI1326" s="12"/>
      <c r="BJ1326" s="12"/>
      <c r="BK1326" s="80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</row>
    <row r="1327" spans="1:76" s="3" customFormat="1" ht="24.9" customHeight="1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2"/>
      <c r="BF1327" s="12"/>
      <c r="BG1327" s="12"/>
      <c r="BH1327" s="12"/>
      <c r="BI1327" s="12"/>
      <c r="BJ1327" s="12"/>
      <c r="BK1327" s="80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</row>
    <row r="1328" spans="1:76" s="3" customFormat="1" ht="24.9" customHeight="1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2"/>
      <c r="BF1328" s="12"/>
      <c r="BG1328" s="12"/>
      <c r="BH1328" s="12"/>
      <c r="BI1328" s="12"/>
      <c r="BJ1328" s="12"/>
      <c r="BK1328" s="80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</row>
    <row r="1329" spans="1:76" s="3" customFormat="1" ht="24.9" customHeight="1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2"/>
      <c r="BF1329" s="12"/>
      <c r="BG1329" s="12"/>
      <c r="BH1329" s="12"/>
      <c r="BI1329" s="12"/>
      <c r="BJ1329" s="12"/>
      <c r="BK1329" s="80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</row>
    <row r="1330" spans="1:76" s="3" customFormat="1" ht="24.9" customHeight="1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2"/>
      <c r="BF1330" s="12"/>
      <c r="BG1330" s="12"/>
      <c r="BH1330" s="12"/>
      <c r="BI1330" s="12"/>
      <c r="BJ1330" s="12"/>
      <c r="BK1330" s="80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</row>
    <row r="1331" spans="1:76" s="3" customFormat="1" ht="24.9" customHeight="1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2"/>
      <c r="BF1331" s="12"/>
      <c r="BG1331" s="12"/>
      <c r="BH1331" s="12"/>
      <c r="BI1331" s="12"/>
      <c r="BJ1331" s="12"/>
      <c r="BK1331" s="80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</row>
    <row r="1332" spans="1:76" s="3" customFormat="1" ht="24.9" customHeight="1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2"/>
      <c r="BF1332" s="12"/>
      <c r="BG1332" s="12"/>
      <c r="BH1332" s="12"/>
      <c r="BI1332" s="12"/>
      <c r="BJ1332" s="12"/>
      <c r="BK1332" s="80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</row>
    <row r="1333" spans="1:76" s="3" customFormat="1" ht="24.9" customHeight="1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2"/>
      <c r="BF1333" s="12"/>
      <c r="BG1333" s="12"/>
      <c r="BH1333" s="12"/>
      <c r="BI1333" s="12"/>
      <c r="BJ1333" s="12"/>
      <c r="BK1333" s="80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</row>
    <row r="1334" spans="1:76" s="3" customFormat="1" ht="24.9" customHeight="1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2"/>
      <c r="BF1334" s="12"/>
      <c r="BG1334" s="12"/>
      <c r="BH1334" s="12"/>
      <c r="BI1334" s="12"/>
      <c r="BJ1334" s="12"/>
      <c r="BK1334" s="80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</row>
    <row r="1335" spans="1:76" s="3" customFormat="1" ht="24.9" customHeight="1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2"/>
      <c r="BF1335" s="12"/>
      <c r="BG1335" s="12"/>
      <c r="BH1335" s="12"/>
      <c r="BI1335" s="12"/>
      <c r="BJ1335" s="12"/>
      <c r="BK1335" s="80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</row>
    <row r="1336" spans="1:76" s="3" customFormat="1" ht="24.9" customHeight="1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2"/>
      <c r="BF1336" s="12"/>
      <c r="BG1336" s="12"/>
      <c r="BH1336" s="12"/>
      <c r="BI1336" s="12"/>
      <c r="BJ1336" s="12"/>
      <c r="BK1336" s="80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</row>
    <row r="1337" spans="1:76" s="3" customFormat="1" ht="24.9" customHeight="1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2"/>
      <c r="BF1337" s="12"/>
      <c r="BG1337" s="12"/>
      <c r="BH1337" s="12"/>
      <c r="BI1337" s="12"/>
      <c r="BJ1337" s="12"/>
      <c r="BK1337" s="80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</row>
    <row r="1338" spans="1:76" s="3" customFormat="1" ht="24.9" customHeight="1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2"/>
      <c r="BF1338" s="12"/>
      <c r="BG1338" s="12"/>
      <c r="BH1338" s="12"/>
      <c r="BI1338" s="12"/>
      <c r="BJ1338" s="12"/>
      <c r="BK1338" s="80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</row>
    <row r="1339" spans="1:76" s="3" customFormat="1" ht="24.9" customHeight="1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2"/>
      <c r="BF1339" s="12"/>
      <c r="BG1339" s="12"/>
      <c r="BH1339" s="12"/>
      <c r="BI1339" s="12"/>
      <c r="BJ1339" s="12"/>
      <c r="BK1339" s="80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</row>
    <row r="1340" spans="1:76" s="3" customFormat="1" ht="24.9" customHeight="1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2"/>
      <c r="BF1340" s="12"/>
      <c r="BG1340" s="12"/>
      <c r="BH1340" s="12"/>
      <c r="BI1340" s="12"/>
      <c r="BJ1340" s="12"/>
      <c r="BK1340" s="80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</row>
    <row r="1341" spans="1:76" s="3" customFormat="1" ht="24.9" customHeight="1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2"/>
      <c r="BF1341" s="12"/>
      <c r="BG1341" s="12"/>
      <c r="BH1341" s="12"/>
      <c r="BI1341" s="12"/>
      <c r="BJ1341" s="12"/>
      <c r="BK1341" s="80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</row>
    <row r="1342" spans="1:76" s="3" customFormat="1" ht="24.9" customHeight="1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2"/>
      <c r="BF1342" s="12"/>
      <c r="BG1342" s="12"/>
      <c r="BH1342" s="12"/>
      <c r="BI1342" s="12"/>
      <c r="BJ1342" s="12"/>
      <c r="BK1342" s="80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</row>
    <row r="1343" spans="1:76" s="3" customFormat="1" ht="24.9" customHeight="1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2"/>
      <c r="BF1343" s="12"/>
      <c r="BG1343" s="12"/>
      <c r="BH1343" s="12"/>
      <c r="BI1343" s="12"/>
      <c r="BJ1343" s="12"/>
      <c r="BK1343" s="80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</row>
    <row r="1344" spans="1:76" s="3" customFormat="1" ht="24.9" customHeight="1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2"/>
      <c r="BF1344" s="12"/>
      <c r="BG1344" s="12"/>
      <c r="BH1344" s="12"/>
      <c r="BI1344" s="12"/>
      <c r="BJ1344" s="12"/>
      <c r="BK1344" s="80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</row>
    <row r="1345" spans="1:76" s="3" customFormat="1" ht="24.9" customHeight="1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2"/>
      <c r="BF1345" s="12"/>
      <c r="BG1345" s="12"/>
      <c r="BH1345" s="12"/>
      <c r="BI1345" s="12"/>
      <c r="BJ1345" s="12"/>
      <c r="BK1345" s="80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</row>
    <row r="1346" spans="1:76" s="3" customFormat="1" ht="24.9" customHeight="1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2"/>
      <c r="BF1346" s="12"/>
      <c r="BG1346" s="12"/>
      <c r="BH1346" s="12"/>
      <c r="BI1346" s="12"/>
      <c r="BJ1346" s="12"/>
      <c r="BK1346" s="80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</row>
    <row r="1347" spans="1:76" s="3" customFormat="1" ht="24.9" customHeight="1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2"/>
      <c r="BF1347" s="12"/>
      <c r="BG1347" s="12"/>
      <c r="BH1347" s="12"/>
      <c r="BI1347" s="12"/>
      <c r="BJ1347" s="12"/>
      <c r="BK1347" s="80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</row>
    <row r="1348" spans="1:76" s="3" customFormat="1" ht="24.9" customHeight="1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2"/>
      <c r="BF1348" s="12"/>
      <c r="BG1348" s="12"/>
      <c r="BH1348" s="12"/>
      <c r="BI1348" s="12"/>
      <c r="BJ1348" s="12"/>
      <c r="BK1348" s="80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</row>
    <row r="1349" spans="1:76" s="3" customFormat="1" ht="24.9" customHeight="1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2"/>
      <c r="BF1349" s="12"/>
      <c r="BG1349" s="12"/>
      <c r="BH1349" s="12"/>
      <c r="BI1349" s="12"/>
      <c r="BJ1349" s="12"/>
      <c r="BK1349" s="80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</row>
    <row r="1350" spans="1:76" s="3" customFormat="1" ht="24.9" customHeight="1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2"/>
      <c r="BF1350" s="12"/>
      <c r="BG1350" s="12"/>
      <c r="BH1350" s="12"/>
      <c r="BI1350" s="12"/>
      <c r="BJ1350" s="12"/>
      <c r="BK1350" s="80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</row>
    <row r="1351" spans="1:76" s="3" customFormat="1" ht="24.9" customHeight="1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2"/>
      <c r="BF1351" s="12"/>
      <c r="BG1351" s="12"/>
      <c r="BH1351" s="12"/>
      <c r="BI1351" s="12"/>
      <c r="BJ1351" s="12"/>
      <c r="BK1351" s="80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</row>
    <row r="1352" spans="1:76" s="3" customFormat="1" ht="24.9" customHeight="1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2"/>
      <c r="BF1352" s="12"/>
      <c r="BG1352" s="12"/>
      <c r="BH1352" s="12"/>
      <c r="BI1352" s="12"/>
      <c r="BJ1352" s="12"/>
      <c r="BK1352" s="80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</row>
    <row r="1353" spans="1:76" s="3" customFormat="1" ht="24.9" customHeight="1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2"/>
      <c r="BF1353" s="12"/>
      <c r="BG1353" s="12"/>
      <c r="BH1353" s="12"/>
      <c r="BI1353" s="12"/>
      <c r="BJ1353" s="12"/>
      <c r="BK1353" s="80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</row>
    <row r="1354" spans="1:76" s="3" customFormat="1" ht="24.9" customHeight="1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2"/>
      <c r="BF1354" s="12"/>
      <c r="BG1354" s="12"/>
      <c r="BH1354" s="12"/>
      <c r="BI1354" s="12"/>
      <c r="BJ1354" s="12"/>
      <c r="BK1354" s="80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</row>
    <row r="1355" spans="1:76" s="3" customFormat="1" ht="24.9" customHeight="1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2"/>
      <c r="BF1355" s="12"/>
      <c r="BG1355" s="12"/>
      <c r="BH1355" s="12"/>
      <c r="BI1355" s="12"/>
      <c r="BJ1355" s="12"/>
      <c r="BK1355" s="80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</row>
    <row r="1356" spans="1:76" s="3" customFormat="1" ht="24.9" customHeight="1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2"/>
      <c r="BF1356" s="12"/>
      <c r="BG1356" s="12"/>
      <c r="BH1356" s="12"/>
      <c r="BI1356" s="12"/>
      <c r="BJ1356" s="12"/>
      <c r="BK1356" s="80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</row>
    <row r="1357" spans="1:76" s="3" customFormat="1" ht="24.9" customHeight="1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2"/>
      <c r="BF1357" s="12"/>
      <c r="BG1357" s="12"/>
      <c r="BH1357" s="12"/>
      <c r="BI1357" s="12"/>
      <c r="BJ1357" s="12"/>
      <c r="BK1357" s="80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</row>
    <row r="1358" spans="1:76" s="3" customFormat="1" ht="24.9" customHeight="1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2"/>
      <c r="BF1358" s="12"/>
      <c r="BG1358" s="12"/>
      <c r="BH1358" s="12"/>
      <c r="BI1358" s="12"/>
      <c r="BJ1358" s="12"/>
      <c r="BK1358" s="80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</row>
    <row r="1359" spans="1:76" s="3" customFormat="1" ht="24.9" customHeight="1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2"/>
      <c r="BF1359" s="12"/>
      <c r="BG1359" s="12"/>
      <c r="BH1359" s="12"/>
      <c r="BI1359" s="12"/>
      <c r="BJ1359" s="12"/>
      <c r="BK1359" s="80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</row>
    <row r="1360" spans="1:76" s="3" customFormat="1" ht="24.9" customHeight="1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2"/>
      <c r="BF1360" s="12"/>
      <c r="BG1360" s="12"/>
      <c r="BH1360" s="12"/>
      <c r="BI1360" s="12"/>
      <c r="BJ1360" s="12"/>
      <c r="BK1360" s="80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</row>
    <row r="1361" spans="1:76" s="3" customFormat="1" ht="24.9" customHeight="1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2"/>
      <c r="BF1361" s="12"/>
      <c r="BG1361" s="12"/>
      <c r="BH1361" s="12"/>
      <c r="BI1361" s="12"/>
      <c r="BJ1361" s="12"/>
      <c r="BK1361" s="80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</row>
    <row r="1362" spans="1:76" s="3" customFormat="1" ht="24.9" customHeight="1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2"/>
      <c r="BF1362" s="12"/>
      <c r="BG1362" s="12"/>
      <c r="BH1362" s="12"/>
      <c r="BI1362" s="12"/>
      <c r="BJ1362" s="12"/>
      <c r="BK1362" s="80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</row>
    <row r="1363" spans="1:76" s="3" customFormat="1" ht="24.9" customHeight="1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2"/>
      <c r="BF1363" s="12"/>
      <c r="BG1363" s="12"/>
      <c r="BH1363" s="12"/>
      <c r="BI1363" s="12"/>
      <c r="BJ1363" s="12"/>
      <c r="BK1363" s="80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</row>
    <row r="1364" spans="1:76" s="3" customFormat="1" ht="24.9" customHeight="1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2"/>
      <c r="BF1364" s="12"/>
      <c r="BG1364" s="12"/>
      <c r="BH1364" s="12"/>
      <c r="BI1364" s="12"/>
      <c r="BJ1364" s="12"/>
      <c r="BK1364" s="80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</row>
    <row r="1365" spans="1:76" s="3" customFormat="1" ht="24.9" customHeight="1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2"/>
      <c r="BF1365" s="12"/>
      <c r="BG1365" s="12"/>
      <c r="BH1365" s="12"/>
      <c r="BI1365" s="12"/>
      <c r="BJ1365" s="12"/>
      <c r="BK1365" s="80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</row>
    <row r="1366" spans="1:76" s="3" customFormat="1" ht="24.9" customHeight="1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2"/>
      <c r="BF1366" s="12"/>
      <c r="BG1366" s="12"/>
      <c r="BH1366" s="12"/>
      <c r="BI1366" s="12"/>
      <c r="BJ1366" s="12"/>
      <c r="BK1366" s="80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</row>
    <row r="1367" spans="1:76" s="3" customFormat="1" ht="24.9" customHeight="1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2"/>
      <c r="BF1367" s="12"/>
      <c r="BG1367" s="12"/>
      <c r="BH1367" s="12"/>
      <c r="BI1367" s="12"/>
      <c r="BJ1367" s="12"/>
      <c r="BK1367" s="80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</row>
    <row r="1368" spans="1:76" s="3" customFormat="1" ht="24.9" customHeight="1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2"/>
      <c r="BF1368" s="12"/>
      <c r="BG1368" s="12"/>
      <c r="BH1368" s="12"/>
      <c r="BI1368" s="12"/>
      <c r="BJ1368" s="12"/>
      <c r="BK1368" s="80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</row>
    <row r="1369" spans="1:76" s="3" customFormat="1" ht="24.9" customHeight="1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2"/>
      <c r="BF1369" s="12"/>
      <c r="BG1369" s="12"/>
      <c r="BH1369" s="12"/>
      <c r="BI1369" s="12"/>
      <c r="BJ1369" s="12"/>
      <c r="BK1369" s="80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</row>
    <row r="1370" spans="1:76" s="3" customFormat="1" ht="24.9" customHeight="1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2"/>
      <c r="BF1370" s="12"/>
      <c r="BG1370" s="12"/>
      <c r="BH1370" s="12"/>
      <c r="BI1370" s="12"/>
      <c r="BJ1370" s="12"/>
      <c r="BK1370" s="80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</row>
    <row r="1371" spans="1:76" s="3" customFormat="1" ht="24.9" customHeight="1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2"/>
      <c r="BF1371" s="12"/>
      <c r="BG1371" s="12"/>
      <c r="BH1371" s="12"/>
      <c r="BI1371" s="12"/>
      <c r="BJ1371" s="12"/>
      <c r="BK1371" s="80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</row>
    <row r="1372" spans="1:76" s="3" customFormat="1" ht="24.9" customHeight="1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2"/>
      <c r="BF1372" s="12"/>
      <c r="BG1372" s="12"/>
      <c r="BH1372" s="12"/>
      <c r="BI1372" s="12"/>
      <c r="BJ1372" s="12"/>
      <c r="BK1372" s="80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</row>
    <row r="1373" spans="1:76" s="3" customFormat="1" ht="24.9" customHeight="1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2"/>
      <c r="BF1373" s="12"/>
      <c r="BG1373" s="12"/>
      <c r="BH1373" s="12"/>
      <c r="BI1373" s="12"/>
      <c r="BJ1373" s="12"/>
      <c r="BK1373" s="80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</row>
    <row r="1374" spans="1:76" s="3" customFormat="1" ht="24.9" customHeight="1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2"/>
      <c r="BF1374" s="12"/>
      <c r="BG1374" s="12"/>
      <c r="BH1374" s="12"/>
      <c r="BI1374" s="12"/>
      <c r="BJ1374" s="12"/>
      <c r="BK1374" s="80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</row>
    <row r="1375" spans="1:76" s="3" customFormat="1" ht="24.9" customHeight="1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2"/>
      <c r="BF1375" s="12"/>
      <c r="BG1375" s="12"/>
      <c r="BH1375" s="12"/>
      <c r="BI1375" s="12"/>
      <c r="BJ1375" s="12"/>
      <c r="BK1375" s="80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</row>
    <row r="1376" spans="1:76" s="3" customFormat="1" ht="24.9" customHeight="1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2"/>
      <c r="BF1376" s="12"/>
      <c r="BG1376" s="12"/>
      <c r="BH1376" s="12"/>
      <c r="BI1376" s="12"/>
      <c r="BJ1376" s="12"/>
      <c r="BK1376" s="80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</row>
    <row r="1377" spans="1:76" s="3" customFormat="1" ht="24.9" customHeight="1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2"/>
      <c r="BF1377" s="12"/>
      <c r="BG1377" s="12"/>
      <c r="BH1377" s="12"/>
      <c r="BI1377" s="12"/>
      <c r="BJ1377" s="12"/>
      <c r="BK1377" s="80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</row>
    <row r="1378" spans="1:76" s="3" customFormat="1" ht="24.9" customHeight="1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2"/>
      <c r="BF1378" s="12"/>
      <c r="BG1378" s="12"/>
      <c r="BH1378" s="12"/>
      <c r="BI1378" s="12"/>
      <c r="BJ1378" s="12"/>
      <c r="BK1378" s="80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</row>
    <row r="1379" spans="1:76" s="3" customFormat="1" ht="24.9" customHeight="1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2"/>
      <c r="BF1379" s="12"/>
      <c r="BG1379" s="12"/>
      <c r="BH1379" s="12"/>
      <c r="BI1379" s="12"/>
      <c r="BJ1379" s="12"/>
      <c r="BK1379" s="80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</row>
    <row r="1380" spans="1:76" s="3" customFormat="1" ht="24.9" customHeight="1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2"/>
      <c r="BF1380" s="12"/>
      <c r="BG1380" s="12"/>
      <c r="BH1380" s="12"/>
      <c r="BI1380" s="12"/>
      <c r="BJ1380" s="12"/>
      <c r="BK1380" s="80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</row>
    <row r="1381" spans="1:76" s="3" customFormat="1" ht="24.9" customHeight="1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2"/>
      <c r="BF1381" s="12"/>
      <c r="BG1381" s="12"/>
      <c r="BH1381" s="12"/>
      <c r="BI1381" s="12"/>
      <c r="BJ1381" s="12"/>
      <c r="BK1381" s="80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</row>
    <row r="1382" spans="1:76" s="3" customFormat="1" ht="24.9" customHeight="1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2"/>
      <c r="BF1382" s="12"/>
      <c r="BG1382" s="12"/>
      <c r="BH1382" s="12"/>
      <c r="BI1382" s="12"/>
      <c r="BJ1382" s="12"/>
      <c r="BK1382" s="80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</row>
    <row r="1383" spans="1:76" s="3" customFormat="1" ht="24.9" customHeight="1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2"/>
      <c r="BF1383" s="12"/>
      <c r="BG1383" s="12"/>
      <c r="BH1383" s="12"/>
      <c r="BI1383" s="12"/>
      <c r="BJ1383" s="12"/>
      <c r="BK1383" s="80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</row>
    <row r="1384" spans="1:76" s="3" customFormat="1" ht="24.9" customHeight="1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2"/>
      <c r="BF1384" s="12"/>
      <c r="BG1384" s="12"/>
      <c r="BH1384" s="12"/>
      <c r="BI1384" s="12"/>
      <c r="BJ1384" s="12"/>
      <c r="BK1384" s="80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</row>
    <row r="1385" spans="1:76" s="3" customFormat="1" ht="24.9" customHeight="1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2"/>
      <c r="BF1385" s="12"/>
      <c r="BG1385" s="12"/>
      <c r="BH1385" s="12"/>
      <c r="BI1385" s="12"/>
      <c r="BJ1385" s="12"/>
      <c r="BK1385" s="80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</row>
    <row r="1386" spans="1:76" s="3" customFormat="1" ht="24.9" customHeight="1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2"/>
      <c r="BF1386" s="12"/>
      <c r="BG1386" s="12"/>
      <c r="BH1386" s="12"/>
      <c r="BI1386" s="12"/>
      <c r="BJ1386" s="12"/>
      <c r="BK1386" s="80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</row>
    <row r="1387" spans="1:76" s="3" customFormat="1" ht="24.9" customHeight="1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2"/>
      <c r="BF1387" s="12"/>
      <c r="BG1387" s="12"/>
      <c r="BH1387" s="12"/>
      <c r="BI1387" s="12"/>
      <c r="BJ1387" s="12"/>
      <c r="BK1387" s="80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</row>
    <row r="1388" spans="1:76" s="3" customFormat="1" ht="24.9" customHeight="1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2"/>
      <c r="BF1388" s="12"/>
      <c r="BG1388" s="12"/>
      <c r="BH1388" s="12"/>
      <c r="BI1388" s="12"/>
      <c r="BJ1388" s="12"/>
      <c r="BK1388" s="80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</row>
    <row r="1389" spans="1:76" s="3" customFormat="1" ht="24.9" customHeight="1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2"/>
      <c r="BF1389" s="12"/>
      <c r="BG1389" s="12"/>
      <c r="BH1389" s="12"/>
      <c r="BI1389" s="12"/>
      <c r="BJ1389" s="12"/>
      <c r="BK1389" s="80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</row>
    <row r="1390" spans="1:76" s="3" customFormat="1" ht="24.9" customHeight="1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2"/>
      <c r="BF1390" s="12"/>
      <c r="BG1390" s="12"/>
      <c r="BH1390" s="12"/>
      <c r="BI1390" s="12"/>
      <c r="BJ1390" s="12"/>
      <c r="BK1390" s="80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</row>
    <row r="1391" spans="1:76" s="3" customFormat="1" ht="24.9" customHeight="1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2"/>
      <c r="BF1391" s="12"/>
      <c r="BG1391" s="12"/>
      <c r="BH1391" s="12"/>
      <c r="BI1391" s="12"/>
      <c r="BJ1391" s="12"/>
      <c r="BK1391" s="80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</row>
    <row r="1392" spans="1:76" s="3" customFormat="1" ht="24.9" customHeight="1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2"/>
      <c r="BF1392" s="12"/>
      <c r="BG1392" s="12"/>
      <c r="BH1392" s="12"/>
      <c r="BI1392" s="12"/>
      <c r="BJ1392" s="12"/>
      <c r="BK1392" s="80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</row>
    <row r="1393" spans="1:76" s="3" customFormat="1" ht="24.9" customHeight="1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2"/>
      <c r="BF1393" s="12"/>
      <c r="BG1393" s="12"/>
      <c r="BH1393" s="12"/>
      <c r="BI1393" s="12"/>
      <c r="BJ1393" s="12"/>
      <c r="BK1393" s="80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</row>
    <row r="1394" spans="1:76" s="3" customFormat="1" ht="24.9" customHeight="1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2"/>
      <c r="BF1394" s="12"/>
      <c r="BG1394" s="12"/>
      <c r="BH1394" s="12"/>
      <c r="BI1394" s="12"/>
      <c r="BJ1394" s="12"/>
      <c r="BK1394" s="80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</row>
    <row r="1395" spans="1:76" s="3" customFormat="1" ht="24.9" customHeight="1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2"/>
      <c r="BF1395" s="12"/>
      <c r="BG1395" s="12"/>
      <c r="BH1395" s="12"/>
      <c r="BI1395" s="12"/>
      <c r="BJ1395" s="12"/>
      <c r="BK1395" s="80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</row>
    <row r="1396" spans="1:76" s="3" customFormat="1" ht="24.9" customHeight="1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2"/>
      <c r="BF1396" s="12"/>
      <c r="BG1396" s="12"/>
      <c r="BH1396" s="12"/>
      <c r="BI1396" s="12"/>
      <c r="BJ1396" s="12"/>
      <c r="BK1396" s="80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</row>
    <row r="1397" spans="1:76" s="3" customFormat="1" ht="24.9" customHeight="1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2"/>
      <c r="BF1397" s="12"/>
      <c r="BG1397" s="12"/>
      <c r="BH1397" s="12"/>
      <c r="BI1397" s="12"/>
      <c r="BJ1397" s="12"/>
      <c r="BK1397" s="80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</row>
    <row r="1398" spans="1:76" s="3" customFormat="1" ht="24.9" customHeight="1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2"/>
      <c r="BF1398" s="12"/>
      <c r="BG1398" s="12"/>
      <c r="BH1398" s="12"/>
      <c r="BI1398" s="12"/>
      <c r="BJ1398" s="12"/>
      <c r="BK1398" s="80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</row>
    <row r="1399" spans="1:76" s="3" customFormat="1" ht="24.9" customHeight="1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2"/>
      <c r="BF1399" s="12"/>
      <c r="BG1399" s="12"/>
      <c r="BH1399" s="12"/>
      <c r="BI1399" s="12"/>
      <c r="BJ1399" s="12"/>
      <c r="BK1399" s="80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</row>
    <row r="1400" spans="1:76" s="3" customFormat="1" ht="24.9" customHeight="1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2"/>
      <c r="BF1400" s="12"/>
      <c r="BG1400" s="12"/>
      <c r="BH1400" s="12"/>
      <c r="BI1400" s="12"/>
      <c r="BJ1400" s="12"/>
      <c r="BK1400" s="80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</row>
    <row r="1401" spans="1:76" s="3" customFormat="1" ht="24.9" customHeight="1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2"/>
      <c r="BF1401" s="12"/>
      <c r="BG1401" s="12"/>
      <c r="BH1401" s="12"/>
      <c r="BI1401" s="12"/>
      <c r="BJ1401" s="12"/>
      <c r="BK1401" s="80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</row>
    <row r="1402" spans="1:76" s="3" customFormat="1" ht="24.9" customHeight="1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2"/>
      <c r="BF1402" s="12"/>
      <c r="BG1402" s="12"/>
      <c r="BH1402" s="12"/>
      <c r="BI1402" s="12"/>
      <c r="BJ1402" s="12"/>
      <c r="BK1402" s="80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</row>
    <row r="1403" spans="1:76" s="3" customFormat="1" ht="24.9" customHeight="1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2"/>
      <c r="BF1403" s="12"/>
      <c r="BG1403" s="12"/>
      <c r="BH1403" s="12"/>
      <c r="BI1403" s="12"/>
      <c r="BJ1403" s="12"/>
      <c r="BK1403" s="80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</row>
    <row r="1404" spans="1:76" s="3" customFormat="1" ht="24.9" customHeight="1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2"/>
      <c r="BF1404" s="12"/>
      <c r="BG1404" s="12"/>
      <c r="BH1404" s="12"/>
      <c r="BI1404" s="12"/>
      <c r="BJ1404" s="12"/>
      <c r="BK1404" s="80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</row>
    <row r="1405" spans="1:76" s="3" customFormat="1" ht="24.9" customHeight="1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2"/>
      <c r="BF1405" s="12"/>
      <c r="BG1405" s="12"/>
      <c r="BH1405" s="12"/>
      <c r="BI1405" s="12"/>
      <c r="BJ1405" s="12"/>
      <c r="BK1405" s="80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</row>
    <row r="1406" spans="1:76" s="3" customFormat="1" ht="24.9" customHeight="1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2"/>
      <c r="BF1406" s="12"/>
      <c r="BG1406" s="12"/>
      <c r="BH1406" s="12"/>
      <c r="BI1406" s="12"/>
      <c r="BJ1406" s="12"/>
      <c r="BK1406" s="80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</row>
    <row r="1407" spans="1:76" s="3" customFormat="1" ht="24.9" customHeight="1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2"/>
      <c r="BF1407" s="12"/>
      <c r="BG1407" s="12"/>
      <c r="BH1407" s="12"/>
      <c r="BI1407" s="12"/>
      <c r="BJ1407" s="12"/>
      <c r="BK1407" s="80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</row>
    <row r="1408" spans="1:76" s="3" customFormat="1" ht="24.9" customHeight="1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2"/>
      <c r="BF1408" s="12"/>
      <c r="BG1408" s="12"/>
      <c r="BH1408" s="12"/>
      <c r="BI1408" s="12"/>
      <c r="BJ1408" s="12"/>
      <c r="BK1408" s="80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</row>
    <row r="1409" spans="1:76" s="3" customFormat="1" ht="24.9" customHeight="1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2"/>
      <c r="BF1409" s="12"/>
      <c r="BG1409" s="12"/>
      <c r="BH1409" s="12"/>
      <c r="BI1409" s="12"/>
      <c r="BJ1409" s="12"/>
      <c r="BK1409" s="80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</row>
    <row r="1410" spans="1:76" s="3" customFormat="1" ht="24.9" customHeight="1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2"/>
      <c r="BF1410" s="12"/>
      <c r="BG1410" s="12"/>
      <c r="BH1410" s="12"/>
      <c r="BI1410" s="12"/>
      <c r="BJ1410" s="12"/>
      <c r="BK1410" s="80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</row>
    <row r="1411" spans="1:76" s="3" customFormat="1" ht="24.9" customHeight="1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2"/>
      <c r="BF1411" s="12"/>
      <c r="BG1411" s="12"/>
      <c r="BH1411" s="12"/>
      <c r="BI1411" s="12"/>
      <c r="BJ1411" s="12"/>
      <c r="BK1411" s="80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</row>
    <row r="1412" spans="1:76" s="3" customFormat="1" ht="24.9" customHeight="1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2"/>
      <c r="BF1412" s="12"/>
      <c r="BG1412" s="12"/>
      <c r="BH1412" s="12"/>
      <c r="BI1412" s="12"/>
      <c r="BJ1412" s="12"/>
      <c r="BK1412" s="80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</row>
    <row r="1413" spans="1:76" s="3" customFormat="1" ht="24.9" customHeight="1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2"/>
      <c r="BF1413" s="12"/>
      <c r="BG1413" s="12"/>
      <c r="BH1413" s="12"/>
      <c r="BI1413" s="12"/>
      <c r="BJ1413" s="12"/>
      <c r="BK1413" s="80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</row>
    <row r="1414" spans="1:76" s="3" customFormat="1" ht="24.9" customHeight="1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2"/>
      <c r="BF1414" s="12"/>
      <c r="BG1414" s="12"/>
      <c r="BH1414" s="12"/>
      <c r="BI1414" s="12"/>
      <c r="BJ1414" s="12"/>
      <c r="BK1414" s="80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</row>
    <row r="1415" spans="1:76" s="3" customFormat="1" ht="24.9" customHeight="1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2"/>
      <c r="BF1415" s="12"/>
      <c r="BG1415" s="12"/>
      <c r="BH1415" s="12"/>
      <c r="BI1415" s="12"/>
      <c r="BJ1415" s="12"/>
      <c r="BK1415" s="80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</row>
    <row r="1416" spans="1:76" s="3" customFormat="1" ht="24.9" customHeight="1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2"/>
      <c r="BF1416" s="12"/>
      <c r="BG1416" s="12"/>
      <c r="BH1416" s="12"/>
      <c r="BI1416" s="12"/>
      <c r="BJ1416" s="12"/>
      <c r="BK1416" s="80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</row>
    <row r="1417" spans="1:76" s="3" customFormat="1" ht="24.9" customHeight="1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2"/>
      <c r="BF1417" s="12"/>
      <c r="BG1417" s="12"/>
      <c r="BH1417" s="12"/>
      <c r="BI1417" s="12"/>
      <c r="BJ1417" s="12"/>
      <c r="BK1417" s="80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</row>
    <row r="1418" spans="1:76" s="3" customFormat="1" ht="24.9" customHeight="1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2"/>
      <c r="BF1418" s="12"/>
      <c r="BG1418" s="12"/>
      <c r="BH1418" s="12"/>
      <c r="BI1418" s="12"/>
      <c r="BJ1418" s="12"/>
      <c r="BK1418" s="80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</row>
    <row r="1419" spans="1:76" s="3" customFormat="1" ht="24.9" customHeight="1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2"/>
      <c r="BF1419" s="12"/>
      <c r="BG1419" s="12"/>
      <c r="BH1419" s="12"/>
      <c r="BI1419" s="12"/>
      <c r="BJ1419" s="12"/>
      <c r="BK1419" s="80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</row>
    <row r="1420" spans="1:76" s="3" customFormat="1" ht="24.9" customHeight="1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2"/>
      <c r="BF1420" s="12"/>
      <c r="BG1420" s="12"/>
      <c r="BH1420" s="12"/>
      <c r="BI1420" s="12"/>
      <c r="BJ1420" s="12"/>
      <c r="BK1420" s="80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</row>
    <row r="1421" spans="1:76" s="3" customFormat="1" ht="24.9" customHeight="1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2"/>
      <c r="BF1421" s="12"/>
      <c r="BG1421" s="12"/>
      <c r="BH1421" s="12"/>
      <c r="BI1421" s="12"/>
      <c r="BJ1421" s="12"/>
      <c r="BK1421" s="80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</row>
    <row r="1422" spans="1:76" s="3" customFormat="1" ht="24.9" customHeight="1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2"/>
      <c r="BF1422" s="12"/>
      <c r="BG1422" s="12"/>
      <c r="BH1422" s="12"/>
      <c r="BI1422" s="12"/>
      <c r="BJ1422" s="12"/>
      <c r="BK1422" s="80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</row>
    <row r="1423" spans="1:76" s="3" customFormat="1" ht="24.9" customHeight="1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2"/>
      <c r="BF1423" s="12"/>
      <c r="BG1423" s="12"/>
      <c r="BH1423" s="12"/>
      <c r="BI1423" s="12"/>
      <c r="BJ1423" s="12"/>
      <c r="BK1423" s="80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</row>
    <row r="1424" spans="1:76" s="3" customFormat="1" ht="24.9" customHeight="1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2"/>
      <c r="BF1424" s="12"/>
      <c r="BG1424" s="12"/>
      <c r="BH1424" s="12"/>
      <c r="BI1424" s="12"/>
      <c r="BJ1424" s="12"/>
      <c r="BK1424" s="80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</row>
    <row r="1425" spans="1:76" s="3" customFormat="1" ht="24.9" customHeight="1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2"/>
      <c r="BF1425" s="12"/>
      <c r="BG1425" s="12"/>
      <c r="BH1425" s="12"/>
      <c r="BI1425" s="12"/>
      <c r="BJ1425" s="12"/>
      <c r="BK1425" s="80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</row>
    <row r="1426" spans="1:76" s="3" customFormat="1" ht="24.9" customHeight="1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2"/>
      <c r="BF1426" s="12"/>
      <c r="BG1426" s="12"/>
      <c r="BH1426" s="12"/>
      <c r="BI1426" s="12"/>
      <c r="BJ1426" s="12"/>
      <c r="BK1426" s="80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</row>
    <row r="1427" spans="1:76" s="3" customFormat="1" ht="24.9" customHeight="1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2"/>
      <c r="BF1427" s="12"/>
      <c r="BG1427" s="12"/>
      <c r="BH1427" s="12"/>
      <c r="BI1427" s="12"/>
      <c r="BJ1427" s="12"/>
      <c r="BK1427" s="80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</row>
    <row r="1428" spans="1:76" s="3" customFormat="1" ht="24.9" customHeight="1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2"/>
      <c r="BF1428" s="12"/>
      <c r="BG1428" s="12"/>
      <c r="BH1428" s="12"/>
      <c r="BI1428" s="12"/>
      <c r="BJ1428" s="12"/>
      <c r="BK1428" s="80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</row>
    <row r="1429" spans="1:76" s="3" customFormat="1" ht="24.9" customHeight="1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2"/>
      <c r="BF1429" s="12"/>
      <c r="BG1429" s="12"/>
      <c r="BH1429" s="12"/>
      <c r="BI1429" s="12"/>
      <c r="BJ1429" s="12"/>
      <c r="BK1429" s="80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</row>
    <row r="1430" spans="1:76" s="3" customFormat="1" ht="24.9" customHeight="1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2"/>
      <c r="BF1430" s="12"/>
      <c r="BG1430" s="12"/>
      <c r="BH1430" s="12"/>
      <c r="BI1430" s="12"/>
      <c r="BJ1430" s="12"/>
      <c r="BK1430" s="80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</row>
    <row r="1431" spans="1:76" s="3" customFormat="1" ht="24.9" customHeight="1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2"/>
      <c r="BF1431" s="12"/>
      <c r="BG1431" s="12"/>
      <c r="BH1431" s="12"/>
      <c r="BI1431" s="12"/>
      <c r="BJ1431" s="12"/>
      <c r="BK1431" s="80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</row>
    <row r="1432" spans="1:76" s="3" customFormat="1" ht="24.9" customHeight="1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2"/>
      <c r="BF1432" s="12"/>
      <c r="BG1432" s="12"/>
      <c r="BH1432" s="12"/>
      <c r="BI1432" s="12"/>
      <c r="BJ1432" s="12"/>
      <c r="BK1432" s="80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</row>
    <row r="1433" spans="1:76" s="3" customFormat="1" ht="24.9" customHeight="1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2"/>
      <c r="BF1433" s="12"/>
      <c r="BG1433" s="12"/>
      <c r="BH1433" s="12"/>
      <c r="BI1433" s="12"/>
      <c r="BJ1433" s="12"/>
      <c r="BK1433" s="80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</row>
    <row r="1434" spans="1:76" s="3" customFormat="1" ht="24.9" customHeight="1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2"/>
      <c r="BF1434" s="12"/>
      <c r="BG1434" s="12"/>
      <c r="BH1434" s="12"/>
      <c r="BI1434" s="12"/>
      <c r="BJ1434" s="12"/>
      <c r="BK1434" s="80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</row>
    <row r="1435" spans="1:76" s="3" customFormat="1" ht="24.9" customHeight="1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2"/>
      <c r="BF1435" s="12"/>
      <c r="BG1435" s="12"/>
      <c r="BH1435" s="12"/>
      <c r="BI1435" s="12"/>
      <c r="BJ1435" s="12"/>
      <c r="BK1435" s="80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</row>
    <row r="1436" spans="1:76" s="3" customFormat="1" ht="24.9" customHeight="1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2"/>
      <c r="BF1436" s="12"/>
      <c r="BG1436" s="12"/>
      <c r="BH1436" s="12"/>
      <c r="BI1436" s="12"/>
      <c r="BJ1436" s="12"/>
      <c r="BK1436" s="80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</row>
    <row r="1437" spans="1:76" s="3" customFormat="1" ht="24.9" customHeight="1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2"/>
      <c r="BF1437" s="12"/>
      <c r="BG1437" s="12"/>
      <c r="BH1437" s="12"/>
      <c r="BI1437" s="12"/>
      <c r="BJ1437" s="12"/>
      <c r="BK1437" s="80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</row>
    <row r="1438" spans="1:76" s="3" customFormat="1" ht="24.9" customHeight="1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2"/>
      <c r="BF1438" s="12"/>
      <c r="BG1438" s="12"/>
      <c r="BH1438" s="12"/>
      <c r="BI1438" s="12"/>
      <c r="BJ1438" s="12"/>
      <c r="BK1438" s="80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</row>
    <row r="1439" spans="1:76" s="3" customFormat="1" ht="24.9" customHeight="1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2"/>
      <c r="BF1439" s="12"/>
      <c r="BG1439" s="12"/>
      <c r="BH1439" s="12"/>
      <c r="BI1439" s="12"/>
      <c r="BJ1439" s="12"/>
      <c r="BK1439" s="80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</row>
    <row r="1440" spans="1:76" s="3" customFormat="1" ht="24.9" customHeight="1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2"/>
      <c r="BF1440" s="12"/>
      <c r="BG1440" s="12"/>
      <c r="BH1440" s="12"/>
      <c r="BI1440" s="12"/>
      <c r="BJ1440" s="12"/>
      <c r="BK1440" s="80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</row>
    <row r="1441" spans="1:76" s="3" customFormat="1" ht="24.9" customHeight="1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2"/>
      <c r="BF1441" s="12"/>
      <c r="BG1441" s="12"/>
      <c r="BH1441" s="12"/>
      <c r="BI1441" s="12"/>
      <c r="BJ1441" s="12"/>
      <c r="BK1441" s="80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</row>
    <row r="1442" spans="1:76" s="3" customFormat="1" ht="24.9" customHeight="1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2"/>
      <c r="BF1442" s="12"/>
      <c r="BG1442" s="12"/>
      <c r="BH1442" s="12"/>
      <c r="BI1442" s="12"/>
      <c r="BJ1442" s="12"/>
      <c r="BK1442" s="80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</row>
    <row r="1443" spans="1:76" s="3" customFormat="1" ht="24.9" customHeight="1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2"/>
      <c r="BF1443" s="12"/>
      <c r="BG1443" s="12"/>
      <c r="BH1443" s="12"/>
      <c r="BI1443" s="12"/>
      <c r="BJ1443" s="12"/>
      <c r="BK1443" s="80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</row>
    <row r="1444" spans="1:76" s="3" customFormat="1" ht="24.9" customHeight="1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2"/>
      <c r="BF1444" s="12"/>
      <c r="BG1444" s="12"/>
      <c r="BH1444" s="12"/>
      <c r="BI1444" s="12"/>
      <c r="BJ1444" s="12"/>
      <c r="BK1444" s="80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</row>
    <row r="1445" spans="1:76" s="3" customFormat="1" ht="24.9" customHeight="1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2"/>
      <c r="BF1445" s="12"/>
      <c r="BG1445" s="12"/>
      <c r="BH1445" s="12"/>
      <c r="BI1445" s="12"/>
      <c r="BJ1445" s="12"/>
      <c r="BK1445" s="80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</row>
    <row r="1446" spans="1:76" s="3" customFormat="1" ht="24.9" customHeight="1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2"/>
      <c r="BF1446" s="12"/>
      <c r="BG1446" s="12"/>
      <c r="BH1446" s="12"/>
      <c r="BI1446" s="12"/>
      <c r="BJ1446" s="12"/>
      <c r="BK1446" s="80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</row>
    <row r="1447" spans="1:76" s="3" customFormat="1" ht="24.9" customHeight="1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2"/>
      <c r="BF1447" s="12"/>
      <c r="BG1447" s="12"/>
      <c r="BH1447" s="12"/>
      <c r="BI1447" s="12"/>
      <c r="BJ1447" s="12"/>
      <c r="BK1447" s="80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</row>
    <row r="1448" spans="1:76" s="3" customFormat="1" ht="24.9" customHeight="1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2"/>
      <c r="BF1448" s="12"/>
      <c r="BG1448" s="12"/>
      <c r="BH1448" s="12"/>
      <c r="BI1448" s="12"/>
      <c r="BJ1448" s="12"/>
      <c r="BK1448" s="80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</row>
    <row r="1449" spans="1:76" s="3" customFormat="1" ht="24.9" customHeight="1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2"/>
      <c r="BF1449" s="12"/>
      <c r="BG1449" s="12"/>
      <c r="BH1449" s="12"/>
      <c r="BI1449" s="12"/>
      <c r="BJ1449" s="12"/>
      <c r="BK1449" s="80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</row>
    <row r="1450" spans="1:76" s="3" customFormat="1" ht="24.9" customHeight="1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2"/>
      <c r="BF1450" s="12"/>
      <c r="BG1450" s="12"/>
      <c r="BH1450" s="12"/>
      <c r="BI1450" s="12"/>
      <c r="BJ1450" s="12"/>
      <c r="BK1450" s="80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</row>
    <row r="1451" spans="1:76" s="3" customFormat="1" ht="24.9" customHeight="1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2"/>
      <c r="BF1451" s="12"/>
      <c r="BG1451" s="12"/>
      <c r="BH1451" s="12"/>
      <c r="BI1451" s="12"/>
      <c r="BJ1451" s="12"/>
      <c r="BK1451" s="80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</row>
    <row r="1452" spans="1:76" s="3" customFormat="1" ht="24.9" customHeight="1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2"/>
      <c r="BF1452" s="12"/>
      <c r="BG1452" s="12"/>
      <c r="BH1452" s="12"/>
      <c r="BI1452" s="12"/>
      <c r="BJ1452" s="12"/>
      <c r="BK1452" s="80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</row>
    <row r="1453" spans="1:76" s="3" customFormat="1" ht="24.9" customHeight="1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2"/>
      <c r="BF1453" s="12"/>
      <c r="BG1453" s="12"/>
      <c r="BH1453" s="12"/>
      <c r="BI1453" s="12"/>
      <c r="BJ1453" s="12"/>
      <c r="BK1453" s="80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</row>
    <row r="1454" spans="1:76" s="3" customFormat="1" ht="24.9" customHeight="1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2"/>
      <c r="BF1454" s="12"/>
      <c r="BG1454" s="12"/>
      <c r="BH1454" s="12"/>
      <c r="BI1454" s="12"/>
      <c r="BJ1454" s="12"/>
      <c r="BK1454" s="80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</row>
    <row r="1455" spans="1:76" s="3" customFormat="1" ht="24.9" customHeight="1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2"/>
      <c r="BF1455" s="12"/>
      <c r="BG1455" s="12"/>
      <c r="BH1455" s="12"/>
      <c r="BI1455" s="12"/>
      <c r="BJ1455" s="12"/>
      <c r="BK1455" s="80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</row>
    <row r="1456" spans="1:76" s="3" customFormat="1" ht="24.9" customHeight="1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2"/>
      <c r="BF1456" s="12"/>
      <c r="BG1456" s="12"/>
      <c r="BH1456" s="12"/>
      <c r="BI1456" s="12"/>
      <c r="BJ1456" s="12"/>
      <c r="BK1456" s="80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</row>
    <row r="1457" spans="1:76" s="3" customFormat="1" ht="24.9" customHeight="1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2"/>
      <c r="BF1457" s="12"/>
      <c r="BG1457" s="12"/>
      <c r="BH1457" s="12"/>
      <c r="BI1457" s="12"/>
      <c r="BJ1457" s="12"/>
      <c r="BK1457" s="80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</row>
    <row r="1458" spans="1:76" s="3" customFormat="1" ht="24.9" customHeight="1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2"/>
      <c r="BF1458" s="12"/>
      <c r="BG1458" s="12"/>
      <c r="BH1458" s="12"/>
      <c r="BI1458" s="12"/>
      <c r="BJ1458" s="12"/>
      <c r="BK1458" s="80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</row>
    <row r="1459" spans="1:76" s="3" customFormat="1" ht="24.9" customHeight="1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2"/>
      <c r="BF1459" s="12"/>
      <c r="BG1459" s="12"/>
      <c r="BH1459" s="12"/>
      <c r="BI1459" s="12"/>
      <c r="BJ1459" s="12"/>
      <c r="BK1459" s="80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</row>
    <row r="1460" spans="1:76" s="3" customFormat="1" ht="24.9" customHeight="1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2"/>
      <c r="BF1460" s="12"/>
      <c r="BG1460" s="12"/>
      <c r="BH1460" s="12"/>
      <c r="BI1460" s="12"/>
      <c r="BJ1460" s="12"/>
      <c r="BK1460" s="80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</row>
    <row r="1461" spans="1:76" s="3" customFormat="1" ht="24.9" customHeight="1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2"/>
      <c r="BF1461" s="12"/>
      <c r="BG1461" s="12"/>
      <c r="BH1461" s="12"/>
      <c r="BI1461" s="12"/>
      <c r="BJ1461" s="12"/>
      <c r="BK1461" s="80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</row>
    <row r="1462" spans="1:76" s="3" customFormat="1" ht="24.9" customHeight="1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2"/>
      <c r="BF1462" s="12"/>
      <c r="BG1462" s="12"/>
      <c r="BH1462" s="12"/>
      <c r="BI1462" s="12"/>
      <c r="BJ1462" s="12"/>
      <c r="BK1462" s="80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</row>
    <row r="1463" spans="1:76" s="3" customFormat="1" ht="24.9" customHeight="1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2"/>
      <c r="BF1463" s="12"/>
      <c r="BG1463" s="12"/>
      <c r="BH1463" s="12"/>
      <c r="BI1463" s="12"/>
      <c r="BJ1463" s="12"/>
      <c r="BK1463" s="80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</row>
    <row r="1464" spans="1:76" s="3" customFormat="1" ht="24.9" customHeight="1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2"/>
      <c r="BF1464" s="12"/>
      <c r="BG1464" s="12"/>
      <c r="BH1464" s="12"/>
      <c r="BI1464" s="12"/>
      <c r="BJ1464" s="12"/>
      <c r="BK1464" s="80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</row>
    <row r="1465" spans="1:76" s="3" customFormat="1" ht="24.9" customHeight="1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2"/>
      <c r="BF1465" s="12"/>
      <c r="BG1465" s="12"/>
      <c r="BH1465" s="12"/>
      <c r="BI1465" s="12"/>
      <c r="BJ1465" s="12"/>
      <c r="BK1465" s="80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</row>
    <row r="1466" spans="1:76" s="3" customFormat="1" ht="24.9" customHeight="1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2"/>
      <c r="BF1466" s="12"/>
      <c r="BG1466" s="12"/>
      <c r="BH1466" s="12"/>
      <c r="BI1466" s="12"/>
      <c r="BJ1466" s="12"/>
      <c r="BK1466" s="80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</row>
    <row r="1467" spans="1:76" s="3" customFormat="1" ht="24.9" customHeight="1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2"/>
      <c r="BF1467" s="12"/>
      <c r="BG1467" s="12"/>
      <c r="BH1467" s="12"/>
      <c r="BI1467" s="12"/>
      <c r="BJ1467" s="12"/>
      <c r="BK1467" s="80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</row>
    <row r="1468" spans="1:76" s="3" customFormat="1" ht="24.9" customHeight="1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2"/>
      <c r="BF1468" s="12"/>
      <c r="BG1468" s="12"/>
      <c r="BH1468" s="12"/>
      <c r="BI1468" s="12"/>
      <c r="BJ1468" s="12"/>
      <c r="BK1468" s="80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</row>
    <row r="1469" spans="1:76" s="3" customFormat="1" ht="24.9" customHeight="1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2"/>
      <c r="BF1469" s="12"/>
      <c r="BG1469" s="12"/>
      <c r="BH1469" s="12"/>
      <c r="BI1469" s="12"/>
      <c r="BJ1469" s="12"/>
      <c r="BK1469" s="80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</row>
    <row r="1470" spans="1:76" s="3" customFormat="1" ht="24.9" customHeight="1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2"/>
      <c r="BF1470" s="12"/>
      <c r="BG1470" s="12"/>
      <c r="BH1470" s="12"/>
      <c r="BI1470" s="12"/>
      <c r="BJ1470" s="12"/>
      <c r="BK1470" s="80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</row>
    <row r="1471" spans="1:76" s="3" customFormat="1" ht="24.9" customHeight="1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2"/>
      <c r="BF1471" s="12"/>
      <c r="BG1471" s="12"/>
      <c r="BH1471" s="12"/>
      <c r="BI1471" s="12"/>
      <c r="BJ1471" s="12"/>
      <c r="BK1471" s="80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</row>
    <row r="1472" spans="1:76" s="3" customFormat="1" ht="24.9" customHeight="1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2"/>
      <c r="BF1472" s="12"/>
      <c r="BG1472" s="12"/>
      <c r="BH1472" s="12"/>
      <c r="BI1472" s="12"/>
      <c r="BJ1472" s="12"/>
      <c r="BK1472" s="80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</row>
    <row r="1473" spans="1:76" s="3" customFormat="1" ht="24.9" customHeight="1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2"/>
      <c r="BF1473" s="12"/>
      <c r="BG1473" s="12"/>
      <c r="BH1473" s="12"/>
      <c r="BI1473" s="12"/>
      <c r="BJ1473" s="12"/>
      <c r="BK1473" s="80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</row>
    <row r="1474" spans="1:76" s="3" customFormat="1" ht="24.9" customHeight="1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2"/>
      <c r="BF1474" s="12"/>
      <c r="BG1474" s="12"/>
      <c r="BH1474" s="12"/>
      <c r="BI1474" s="12"/>
      <c r="BJ1474" s="12"/>
      <c r="BK1474" s="80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</row>
    <row r="1475" spans="1:76" s="3" customFormat="1" ht="24.9" customHeight="1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2"/>
      <c r="BF1475" s="12"/>
      <c r="BG1475" s="12"/>
      <c r="BH1475" s="12"/>
      <c r="BI1475" s="12"/>
      <c r="BJ1475" s="12"/>
      <c r="BK1475" s="80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</row>
    <row r="1476" spans="1:76" s="3" customFormat="1" ht="24.9" customHeight="1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2"/>
      <c r="BF1476" s="12"/>
      <c r="BG1476" s="12"/>
      <c r="BH1476" s="12"/>
      <c r="BI1476" s="12"/>
      <c r="BJ1476" s="12"/>
      <c r="BK1476" s="80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</row>
    <row r="1477" spans="1:76" s="3" customFormat="1" ht="24.9" customHeight="1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2"/>
      <c r="BF1477" s="12"/>
      <c r="BG1477" s="12"/>
      <c r="BH1477" s="12"/>
      <c r="BI1477" s="12"/>
      <c r="BJ1477" s="12"/>
      <c r="BK1477" s="80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</row>
    <row r="1478" spans="1:76" s="3" customFormat="1" ht="24.9" customHeight="1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2"/>
      <c r="BF1478" s="12"/>
      <c r="BG1478" s="12"/>
      <c r="BH1478" s="12"/>
      <c r="BI1478" s="12"/>
      <c r="BJ1478" s="12"/>
      <c r="BK1478" s="80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</row>
    <row r="1479" spans="1:76" s="3" customFormat="1" ht="24.9" customHeight="1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2"/>
      <c r="BF1479" s="12"/>
      <c r="BG1479" s="12"/>
      <c r="BH1479" s="12"/>
      <c r="BI1479" s="12"/>
      <c r="BJ1479" s="12"/>
      <c r="BK1479" s="80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</row>
    <row r="1480" spans="1:76" s="3" customFormat="1" ht="24.9" customHeight="1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2"/>
      <c r="BF1480" s="12"/>
      <c r="BG1480" s="12"/>
      <c r="BH1480" s="12"/>
      <c r="BI1480" s="12"/>
      <c r="BJ1480" s="12"/>
      <c r="BK1480" s="80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</row>
    <row r="1481" spans="1:76" s="3" customFormat="1" ht="24.9" customHeight="1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2"/>
      <c r="BF1481" s="12"/>
      <c r="BG1481" s="12"/>
      <c r="BH1481" s="12"/>
      <c r="BI1481" s="12"/>
      <c r="BJ1481" s="12"/>
      <c r="BK1481" s="80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</row>
    <row r="1482" spans="1:76" s="3" customFormat="1" ht="24.9" customHeight="1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2"/>
      <c r="BF1482" s="12"/>
      <c r="BG1482" s="12"/>
      <c r="BH1482" s="12"/>
      <c r="BI1482" s="12"/>
      <c r="BJ1482" s="12"/>
      <c r="BK1482" s="80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</row>
    <row r="1483" spans="1:76" s="3" customFormat="1" ht="24.9" customHeight="1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2"/>
      <c r="BF1483" s="12"/>
      <c r="BG1483" s="12"/>
      <c r="BH1483" s="12"/>
      <c r="BI1483" s="12"/>
      <c r="BJ1483" s="12"/>
      <c r="BK1483" s="80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</row>
    <row r="1484" spans="1:76" s="3" customFormat="1" ht="24.9" customHeight="1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2"/>
      <c r="BF1484" s="12"/>
      <c r="BG1484" s="12"/>
      <c r="BH1484" s="12"/>
      <c r="BI1484" s="12"/>
      <c r="BJ1484" s="12"/>
      <c r="BK1484" s="80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</row>
    <row r="1485" spans="1:76" s="3" customFormat="1" ht="24.9" customHeight="1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2"/>
      <c r="BF1485" s="12"/>
      <c r="BG1485" s="12"/>
      <c r="BH1485" s="12"/>
      <c r="BI1485" s="12"/>
      <c r="BJ1485" s="12"/>
      <c r="BK1485" s="80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</row>
    <row r="1486" spans="1:76" s="3" customFormat="1" ht="24.9" customHeight="1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2"/>
      <c r="BF1486" s="12"/>
      <c r="BG1486" s="12"/>
      <c r="BH1486" s="12"/>
      <c r="BI1486" s="12"/>
      <c r="BJ1486" s="12"/>
      <c r="BK1486" s="80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</row>
    <row r="1487" spans="1:76" s="3" customFormat="1" ht="24.9" customHeight="1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2"/>
      <c r="BF1487" s="12"/>
      <c r="BG1487" s="12"/>
      <c r="BH1487" s="12"/>
      <c r="BI1487" s="12"/>
      <c r="BJ1487" s="12"/>
      <c r="BK1487" s="80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</row>
    <row r="1488" spans="1:76" s="3" customFormat="1" ht="24.9" customHeight="1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2"/>
      <c r="BF1488" s="12"/>
      <c r="BG1488" s="12"/>
      <c r="BH1488" s="12"/>
      <c r="BI1488" s="12"/>
      <c r="BJ1488" s="12"/>
      <c r="BK1488" s="80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</row>
    <row r="1489" spans="1:76" s="3" customFormat="1" ht="24.9" customHeight="1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2"/>
      <c r="BF1489" s="12"/>
      <c r="BG1489" s="12"/>
      <c r="BH1489" s="12"/>
      <c r="BI1489" s="12"/>
      <c r="BJ1489" s="12"/>
      <c r="BK1489" s="80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</row>
    <row r="1490" spans="1:76" s="3" customFormat="1" ht="24.9" customHeight="1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2"/>
      <c r="BF1490" s="12"/>
      <c r="BG1490" s="12"/>
      <c r="BH1490" s="12"/>
      <c r="BI1490" s="12"/>
      <c r="BJ1490" s="12"/>
      <c r="BK1490" s="80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</row>
    <row r="1491" spans="1:76" s="3" customFormat="1" ht="24.9" customHeight="1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2"/>
      <c r="BF1491" s="12"/>
      <c r="BG1491" s="12"/>
      <c r="BH1491" s="12"/>
      <c r="BI1491" s="12"/>
      <c r="BJ1491" s="12"/>
      <c r="BK1491" s="80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</row>
    <row r="1492" spans="1:76" s="3" customFormat="1" ht="24.9" customHeight="1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2"/>
      <c r="BF1492" s="12"/>
      <c r="BG1492" s="12"/>
      <c r="BH1492" s="12"/>
      <c r="BI1492" s="12"/>
      <c r="BJ1492" s="12"/>
      <c r="BK1492" s="80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</row>
    <row r="1493" spans="1:76" s="3" customFormat="1" ht="24.9" customHeight="1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2"/>
      <c r="BF1493" s="12"/>
      <c r="BG1493" s="12"/>
      <c r="BH1493" s="12"/>
      <c r="BI1493" s="12"/>
      <c r="BJ1493" s="12"/>
      <c r="BK1493" s="80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</row>
    <row r="1494" spans="1:76" s="3" customFormat="1" ht="24.9" customHeight="1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2"/>
      <c r="BF1494" s="12"/>
      <c r="BG1494" s="12"/>
      <c r="BH1494" s="12"/>
      <c r="BI1494" s="12"/>
      <c r="BJ1494" s="12"/>
      <c r="BK1494" s="80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</row>
    <row r="1495" spans="1:76" s="3" customFormat="1" ht="24.9" customHeight="1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2"/>
      <c r="BF1495" s="12"/>
      <c r="BG1495" s="12"/>
      <c r="BH1495" s="12"/>
      <c r="BI1495" s="12"/>
      <c r="BJ1495" s="12"/>
      <c r="BK1495" s="80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</row>
    <row r="1496" spans="1:76" s="3" customFormat="1" ht="24.9" customHeight="1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2"/>
      <c r="BF1496" s="12"/>
      <c r="BG1496" s="12"/>
      <c r="BH1496" s="12"/>
      <c r="BI1496" s="12"/>
      <c r="BJ1496" s="12"/>
      <c r="BK1496" s="80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</row>
    <row r="1497" spans="1:76" s="3" customFormat="1" ht="24.9" customHeight="1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2"/>
      <c r="BF1497" s="12"/>
      <c r="BG1497" s="12"/>
      <c r="BH1497" s="12"/>
      <c r="BI1497" s="12"/>
      <c r="BJ1497" s="12"/>
      <c r="BK1497" s="80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</row>
    <row r="1498" spans="1:76" s="3" customFormat="1" ht="24.9" customHeight="1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2"/>
      <c r="BF1498" s="12"/>
      <c r="BG1498" s="12"/>
      <c r="BH1498" s="12"/>
      <c r="BI1498" s="12"/>
      <c r="BJ1498" s="12"/>
      <c r="BK1498" s="80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</row>
    <row r="1499" spans="1:76" s="3" customFormat="1" ht="24.9" customHeight="1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2"/>
      <c r="BF1499" s="12"/>
      <c r="BG1499" s="12"/>
      <c r="BH1499" s="12"/>
      <c r="BI1499" s="12"/>
      <c r="BJ1499" s="12"/>
      <c r="BK1499" s="80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</row>
    <row r="1500" spans="1:76" s="3" customFormat="1" ht="24.9" customHeight="1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2"/>
      <c r="BF1500" s="12"/>
      <c r="BG1500" s="12"/>
      <c r="BH1500" s="12"/>
      <c r="BI1500" s="12"/>
      <c r="BJ1500" s="12"/>
      <c r="BK1500" s="80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</row>
    <row r="1501" spans="1:76" s="3" customFormat="1" ht="24.9" customHeight="1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2"/>
      <c r="BF1501" s="12"/>
      <c r="BG1501" s="12"/>
      <c r="BH1501" s="12"/>
      <c r="BI1501" s="12"/>
      <c r="BJ1501" s="12"/>
      <c r="BK1501" s="80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</row>
    <row r="1502" spans="1:76" s="3" customFormat="1" ht="24.9" customHeight="1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2"/>
      <c r="BF1502" s="12"/>
      <c r="BG1502" s="12"/>
      <c r="BH1502" s="12"/>
      <c r="BI1502" s="12"/>
      <c r="BJ1502" s="12"/>
      <c r="BK1502" s="80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</row>
    <row r="1503" spans="1:76" s="3" customFormat="1" ht="24.9" customHeight="1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2"/>
      <c r="BF1503" s="12"/>
      <c r="BG1503" s="12"/>
      <c r="BH1503" s="12"/>
      <c r="BI1503" s="12"/>
      <c r="BJ1503" s="12"/>
      <c r="BK1503" s="80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</row>
    <row r="1504" spans="1:76" s="3" customFormat="1" ht="24.9" customHeight="1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2"/>
      <c r="BF1504" s="12"/>
      <c r="BG1504" s="12"/>
      <c r="BH1504" s="12"/>
      <c r="BI1504" s="12"/>
      <c r="BJ1504" s="12"/>
      <c r="BK1504" s="80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</row>
    <row r="1505" spans="1:76" s="3" customFormat="1" ht="24.9" customHeight="1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2"/>
      <c r="BF1505" s="12"/>
      <c r="BG1505" s="12"/>
      <c r="BH1505" s="12"/>
      <c r="BI1505" s="12"/>
      <c r="BJ1505" s="12"/>
      <c r="BK1505" s="80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</row>
    <row r="1506" spans="1:76" s="3" customFormat="1" ht="24.9" customHeight="1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2"/>
      <c r="BF1506" s="12"/>
      <c r="BG1506" s="12"/>
      <c r="BH1506" s="12"/>
      <c r="BI1506" s="12"/>
      <c r="BJ1506" s="12"/>
      <c r="BK1506" s="80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</row>
    <row r="1507" spans="1:76" s="3" customFormat="1" ht="24.9" customHeight="1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2"/>
      <c r="BF1507" s="12"/>
      <c r="BG1507" s="12"/>
      <c r="BH1507" s="12"/>
      <c r="BI1507" s="12"/>
      <c r="BJ1507" s="12"/>
      <c r="BK1507" s="80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</row>
    <row r="1508" spans="1:76" s="3" customFormat="1" ht="24.9" customHeight="1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2"/>
      <c r="BF1508" s="12"/>
      <c r="BG1508" s="12"/>
      <c r="BH1508" s="12"/>
      <c r="BI1508" s="12"/>
      <c r="BJ1508" s="12"/>
      <c r="BK1508" s="80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</row>
    <row r="1509" spans="1:76" s="3" customFormat="1" ht="24.9" customHeight="1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2"/>
      <c r="BF1509" s="12"/>
      <c r="BG1509" s="12"/>
      <c r="BH1509" s="12"/>
      <c r="BI1509" s="12"/>
      <c r="BJ1509" s="12"/>
      <c r="BK1509" s="80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</row>
    <row r="1510" spans="1:76" s="3" customFormat="1" ht="24.9" customHeight="1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2"/>
      <c r="BF1510" s="12"/>
      <c r="BG1510" s="12"/>
      <c r="BH1510" s="12"/>
      <c r="BI1510" s="12"/>
      <c r="BJ1510" s="12"/>
      <c r="BK1510" s="80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</row>
    <row r="1511" spans="1:76" s="3" customFormat="1" ht="24.9" customHeight="1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2"/>
      <c r="BF1511" s="12"/>
      <c r="BG1511" s="12"/>
      <c r="BH1511" s="12"/>
      <c r="BI1511" s="12"/>
      <c r="BJ1511" s="12"/>
      <c r="BK1511" s="80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</row>
    <row r="1512" spans="1:76" s="3" customFormat="1" ht="24.9" customHeight="1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2"/>
      <c r="BF1512" s="12"/>
      <c r="BG1512" s="12"/>
      <c r="BH1512" s="12"/>
      <c r="BI1512" s="12"/>
      <c r="BJ1512" s="12"/>
      <c r="BK1512" s="80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</row>
    <row r="1513" spans="1:76" s="3" customFormat="1" ht="24.9" customHeight="1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2"/>
      <c r="BF1513" s="12"/>
      <c r="BG1513" s="12"/>
      <c r="BH1513" s="12"/>
      <c r="BI1513" s="12"/>
      <c r="BJ1513" s="12"/>
      <c r="BK1513" s="80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</row>
    <row r="1514" spans="1:76" s="3" customFormat="1" ht="24.9" customHeight="1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2"/>
      <c r="BF1514" s="12"/>
      <c r="BG1514" s="12"/>
      <c r="BH1514" s="12"/>
      <c r="BI1514" s="12"/>
      <c r="BJ1514" s="12"/>
      <c r="BK1514" s="80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</row>
    <row r="1515" spans="1:76" s="3" customFormat="1" ht="24.9" customHeight="1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2"/>
      <c r="BF1515" s="12"/>
      <c r="BG1515" s="12"/>
      <c r="BH1515" s="12"/>
      <c r="BI1515" s="12"/>
      <c r="BJ1515" s="12"/>
      <c r="BK1515" s="80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</row>
    <row r="1516" spans="1:76" s="3" customFormat="1" ht="24.9" customHeight="1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2"/>
      <c r="BF1516" s="12"/>
      <c r="BG1516" s="12"/>
      <c r="BH1516" s="12"/>
      <c r="BI1516" s="12"/>
      <c r="BJ1516" s="12"/>
      <c r="BK1516" s="80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</row>
    <row r="1517" spans="1:76" s="3" customFormat="1" ht="24.9" customHeight="1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2"/>
      <c r="BF1517" s="12"/>
      <c r="BG1517" s="12"/>
      <c r="BH1517" s="12"/>
      <c r="BI1517" s="12"/>
      <c r="BJ1517" s="12"/>
      <c r="BK1517" s="80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</row>
    <row r="1518" spans="1:76" s="3" customFormat="1" ht="24.9" customHeight="1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2"/>
      <c r="BF1518" s="12"/>
      <c r="BG1518" s="12"/>
      <c r="BH1518" s="12"/>
      <c r="BI1518" s="12"/>
      <c r="BJ1518" s="12"/>
      <c r="BK1518" s="80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</row>
    <row r="1519" spans="1:76" s="3" customFormat="1" ht="24.9" customHeight="1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2"/>
      <c r="BF1519" s="12"/>
      <c r="BG1519" s="12"/>
      <c r="BH1519" s="12"/>
      <c r="BI1519" s="12"/>
      <c r="BJ1519" s="12"/>
      <c r="BK1519" s="80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</row>
    <row r="1520" spans="1:76" s="3" customFormat="1" ht="24.9" customHeight="1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2"/>
      <c r="BF1520" s="12"/>
      <c r="BG1520" s="12"/>
      <c r="BH1520" s="12"/>
      <c r="BI1520" s="12"/>
      <c r="BJ1520" s="12"/>
      <c r="BK1520" s="80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</row>
    <row r="1521" spans="1:76" s="3" customFormat="1" ht="24.9" customHeight="1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2"/>
      <c r="BF1521" s="12"/>
      <c r="BG1521" s="12"/>
      <c r="BH1521" s="12"/>
      <c r="BI1521" s="12"/>
      <c r="BJ1521" s="12"/>
      <c r="BK1521" s="80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</row>
    <row r="1522" spans="1:76" s="3" customFormat="1" ht="24.9" customHeight="1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2"/>
      <c r="BF1522" s="12"/>
      <c r="BG1522" s="12"/>
      <c r="BH1522" s="12"/>
      <c r="BI1522" s="12"/>
      <c r="BJ1522" s="12"/>
      <c r="BK1522" s="80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</row>
    <row r="1523" spans="1:76" s="3" customFormat="1" ht="24.9" customHeight="1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2"/>
      <c r="BF1523" s="12"/>
      <c r="BG1523" s="12"/>
      <c r="BH1523" s="12"/>
      <c r="BI1523" s="12"/>
      <c r="BJ1523" s="12"/>
      <c r="BK1523" s="80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</row>
    <row r="1524" spans="1:76" s="3" customFormat="1" ht="24.9" customHeight="1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2"/>
      <c r="BF1524" s="12"/>
      <c r="BG1524" s="12"/>
      <c r="BH1524" s="12"/>
      <c r="BI1524" s="12"/>
      <c r="BJ1524" s="12"/>
      <c r="BK1524" s="80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</row>
    <row r="1525" spans="1:76" s="3" customFormat="1" ht="24.9" customHeight="1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2"/>
      <c r="BF1525" s="12"/>
      <c r="BG1525" s="12"/>
      <c r="BH1525" s="12"/>
      <c r="BI1525" s="12"/>
      <c r="BJ1525" s="12"/>
      <c r="BK1525" s="80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</row>
    <row r="1526" spans="1:76" s="3" customFormat="1" ht="24.9" customHeight="1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2"/>
      <c r="BF1526" s="12"/>
      <c r="BG1526" s="12"/>
      <c r="BH1526" s="12"/>
      <c r="BI1526" s="12"/>
      <c r="BJ1526" s="12"/>
      <c r="BK1526" s="80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</row>
    <row r="1527" spans="1:76" s="3" customFormat="1" ht="24.9" customHeight="1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2"/>
      <c r="BF1527" s="12"/>
      <c r="BG1527" s="12"/>
      <c r="BH1527" s="12"/>
      <c r="BI1527" s="12"/>
      <c r="BJ1527" s="12"/>
      <c r="BK1527" s="80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</row>
    <row r="1528" spans="1:76" s="3" customFormat="1" ht="24.9" customHeight="1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2"/>
      <c r="BF1528" s="12"/>
      <c r="BG1528" s="12"/>
      <c r="BH1528" s="12"/>
      <c r="BI1528" s="12"/>
      <c r="BJ1528" s="12"/>
      <c r="BK1528" s="80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</row>
    <row r="1529" spans="1:76" s="3" customFormat="1" ht="24.9" customHeight="1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2"/>
      <c r="BF1529" s="12"/>
      <c r="BG1529" s="12"/>
      <c r="BH1529" s="12"/>
      <c r="BI1529" s="12"/>
      <c r="BJ1529" s="12"/>
      <c r="BK1529" s="80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</row>
    <row r="1530" spans="1:76" s="3" customFormat="1" ht="24.9" customHeight="1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2"/>
      <c r="BF1530" s="12"/>
      <c r="BG1530" s="12"/>
      <c r="BH1530" s="12"/>
      <c r="BI1530" s="12"/>
      <c r="BJ1530" s="12"/>
      <c r="BK1530" s="80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</row>
    <row r="1531" spans="1:76" s="3" customFormat="1" ht="24.9" customHeight="1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2"/>
      <c r="BF1531" s="12"/>
      <c r="BG1531" s="12"/>
      <c r="BH1531" s="12"/>
      <c r="BI1531" s="12"/>
      <c r="BJ1531" s="12"/>
      <c r="BK1531" s="80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</row>
    <row r="1532" spans="1:76" s="3" customFormat="1" ht="24.9" customHeight="1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2"/>
      <c r="BF1532" s="12"/>
      <c r="BG1532" s="12"/>
      <c r="BH1532" s="12"/>
      <c r="BI1532" s="12"/>
      <c r="BJ1532" s="12"/>
      <c r="BK1532" s="80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</row>
    <row r="1533" spans="1:76" s="3" customFormat="1" ht="24.9" customHeight="1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2"/>
      <c r="BF1533" s="12"/>
      <c r="BG1533" s="12"/>
      <c r="BH1533" s="12"/>
      <c r="BI1533" s="12"/>
      <c r="BJ1533" s="12"/>
      <c r="BK1533" s="80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</row>
    <row r="1534" spans="1:76" s="3" customFormat="1" ht="24.9" customHeight="1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2"/>
      <c r="BF1534" s="12"/>
      <c r="BG1534" s="12"/>
      <c r="BH1534" s="12"/>
      <c r="BI1534" s="12"/>
      <c r="BJ1534" s="12"/>
      <c r="BK1534" s="80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</row>
    <row r="1535" spans="1:76" s="3" customFormat="1" ht="24.9" customHeight="1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2"/>
      <c r="BF1535" s="12"/>
      <c r="BG1535" s="12"/>
      <c r="BH1535" s="12"/>
      <c r="BI1535" s="12"/>
      <c r="BJ1535" s="12"/>
      <c r="BK1535" s="80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</row>
    <row r="1536" spans="1:76" s="3" customFormat="1" ht="24.9" customHeight="1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2"/>
      <c r="BF1536" s="12"/>
      <c r="BG1536" s="12"/>
      <c r="BH1536" s="12"/>
      <c r="BI1536" s="12"/>
      <c r="BJ1536" s="12"/>
      <c r="BK1536" s="80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</row>
    <row r="1537" spans="1:76" s="3" customFormat="1" ht="24.9" customHeight="1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2"/>
      <c r="BF1537" s="12"/>
      <c r="BG1537" s="12"/>
      <c r="BH1537" s="12"/>
      <c r="BI1537" s="12"/>
      <c r="BJ1537" s="12"/>
      <c r="BK1537" s="80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</row>
    <row r="1538" spans="1:76" s="3" customFormat="1" ht="24.9" customHeight="1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2"/>
      <c r="BF1538" s="12"/>
      <c r="BG1538" s="12"/>
      <c r="BH1538" s="12"/>
      <c r="BI1538" s="12"/>
      <c r="BJ1538" s="12"/>
      <c r="BK1538" s="80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</row>
    <row r="1539" spans="1:76" s="3" customFormat="1" ht="24.9" customHeight="1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2"/>
      <c r="BF1539" s="12"/>
      <c r="BG1539" s="12"/>
      <c r="BH1539" s="12"/>
      <c r="BI1539" s="12"/>
      <c r="BJ1539" s="12"/>
      <c r="BK1539" s="80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</row>
    <row r="1540" spans="1:76" s="3" customFormat="1" ht="24.9" customHeight="1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2"/>
      <c r="BF1540" s="12"/>
      <c r="BG1540" s="12"/>
      <c r="BH1540" s="12"/>
      <c r="BI1540" s="12"/>
      <c r="BJ1540" s="12"/>
      <c r="BK1540" s="80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</row>
    <row r="1541" spans="1:76" s="3" customFormat="1" ht="24.9" customHeight="1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2"/>
      <c r="BF1541" s="12"/>
      <c r="BG1541" s="12"/>
      <c r="BH1541" s="12"/>
      <c r="BI1541" s="12"/>
      <c r="BJ1541" s="12"/>
      <c r="BK1541" s="80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</row>
    <row r="1542" spans="1:76" s="3" customFormat="1" ht="24.9" customHeight="1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2"/>
      <c r="BF1542" s="12"/>
      <c r="BG1542" s="12"/>
      <c r="BH1542" s="12"/>
      <c r="BI1542" s="12"/>
      <c r="BJ1542" s="12"/>
      <c r="BK1542" s="80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</row>
    <row r="1543" spans="1:76" s="3" customFormat="1" ht="24.9" customHeight="1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2"/>
      <c r="BF1543" s="12"/>
      <c r="BG1543" s="12"/>
      <c r="BH1543" s="12"/>
      <c r="BI1543" s="12"/>
      <c r="BJ1543" s="12"/>
      <c r="BK1543" s="80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</row>
    <row r="1544" spans="1:76" s="3" customFormat="1" ht="24.9" customHeight="1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2"/>
      <c r="BF1544" s="12"/>
      <c r="BG1544" s="12"/>
      <c r="BH1544" s="12"/>
      <c r="BI1544" s="12"/>
      <c r="BJ1544" s="12"/>
      <c r="BK1544" s="80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</row>
    <row r="1545" spans="1:76" s="3" customFormat="1" ht="24.9" customHeight="1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2"/>
      <c r="BF1545" s="12"/>
      <c r="BG1545" s="12"/>
      <c r="BH1545" s="12"/>
      <c r="BI1545" s="12"/>
      <c r="BJ1545" s="12"/>
      <c r="BK1545" s="80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</row>
    <row r="1546" spans="1:76" s="3" customFormat="1" ht="24.9" customHeight="1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2"/>
      <c r="BF1546" s="12"/>
      <c r="BG1546" s="12"/>
      <c r="BH1546" s="12"/>
      <c r="BI1546" s="12"/>
      <c r="BJ1546" s="12"/>
      <c r="BK1546" s="80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</row>
    <row r="1547" spans="1:76" s="3" customFormat="1" ht="24.9" customHeight="1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2"/>
      <c r="BF1547" s="12"/>
      <c r="BG1547" s="12"/>
      <c r="BH1547" s="12"/>
      <c r="BI1547" s="12"/>
      <c r="BJ1547" s="12"/>
      <c r="BK1547" s="80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</row>
    <row r="1548" spans="1:76" s="3" customFormat="1" ht="24.9" customHeight="1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2"/>
      <c r="BF1548" s="12"/>
      <c r="BG1548" s="12"/>
      <c r="BH1548" s="12"/>
      <c r="BI1548" s="12"/>
      <c r="BJ1548" s="12"/>
      <c r="BK1548" s="80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</row>
    <row r="1549" spans="1:76" s="3" customFormat="1" ht="24.9" customHeight="1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2"/>
      <c r="BF1549" s="12"/>
      <c r="BG1549" s="12"/>
      <c r="BH1549" s="12"/>
      <c r="BI1549" s="12"/>
      <c r="BJ1549" s="12"/>
      <c r="BK1549" s="80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</row>
    <row r="1550" spans="1:76" s="3" customFormat="1" ht="24.9" customHeight="1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2"/>
      <c r="BF1550" s="12"/>
      <c r="BG1550" s="12"/>
      <c r="BH1550" s="12"/>
      <c r="BI1550" s="12"/>
      <c r="BJ1550" s="12"/>
      <c r="BK1550" s="80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</row>
    <row r="1551" spans="1:76" s="3" customFormat="1" ht="24.9" customHeight="1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2"/>
      <c r="BF1551" s="12"/>
      <c r="BG1551" s="12"/>
      <c r="BH1551" s="12"/>
      <c r="BI1551" s="12"/>
      <c r="BJ1551" s="12"/>
      <c r="BK1551" s="80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</row>
    <row r="1552" spans="1:76" s="3" customFormat="1" ht="24.9" customHeight="1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2"/>
      <c r="BF1552" s="12"/>
      <c r="BG1552" s="12"/>
      <c r="BH1552" s="12"/>
      <c r="BI1552" s="12"/>
      <c r="BJ1552" s="12"/>
      <c r="BK1552" s="80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</row>
    <row r="1553" spans="1:76" s="3" customFormat="1" ht="24.9" customHeight="1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2"/>
      <c r="BF1553" s="12"/>
      <c r="BG1553" s="12"/>
      <c r="BH1553" s="12"/>
      <c r="BI1553" s="12"/>
      <c r="BJ1553" s="12"/>
      <c r="BK1553" s="80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</row>
    <row r="1554" spans="1:76" s="3" customFormat="1" ht="24.9" customHeight="1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2"/>
      <c r="BF1554" s="12"/>
      <c r="BG1554" s="12"/>
      <c r="BH1554" s="12"/>
      <c r="BI1554" s="12"/>
      <c r="BJ1554" s="12"/>
      <c r="BK1554" s="80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</row>
    <row r="1555" spans="1:76" s="3" customFormat="1" ht="24.9" customHeight="1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2"/>
      <c r="BF1555" s="12"/>
      <c r="BG1555" s="12"/>
      <c r="BH1555" s="12"/>
      <c r="BI1555" s="12"/>
      <c r="BJ1555" s="12"/>
      <c r="BK1555" s="80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</row>
    <row r="1556" spans="1:76" s="3" customFormat="1" ht="24.9" customHeight="1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2"/>
      <c r="BF1556" s="12"/>
      <c r="BG1556" s="12"/>
      <c r="BH1556" s="12"/>
      <c r="BI1556" s="12"/>
      <c r="BJ1556" s="12"/>
      <c r="BK1556" s="80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</row>
    <row r="1557" spans="1:76" s="3" customFormat="1" ht="24.9" customHeight="1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2"/>
      <c r="BF1557" s="12"/>
      <c r="BG1557" s="12"/>
      <c r="BH1557" s="12"/>
      <c r="BI1557" s="12"/>
      <c r="BJ1557" s="12"/>
      <c r="BK1557" s="80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</row>
    <row r="1558" spans="1:76" s="3" customFormat="1" ht="24.9" customHeight="1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2"/>
      <c r="BF1558" s="12"/>
      <c r="BG1558" s="12"/>
      <c r="BH1558" s="12"/>
      <c r="BI1558" s="12"/>
      <c r="BJ1558" s="12"/>
      <c r="BK1558" s="80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</row>
    <row r="1559" spans="1:76" s="3" customFormat="1" ht="24.9" customHeight="1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2"/>
      <c r="BF1559" s="12"/>
      <c r="BG1559" s="12"/>
      <c r="BH1559" s="12"/>
      <c r="BI1559" s="12"/>
      <c r="BJ1559" s="12"/>
      <c r="BK1559" s="80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</row>
    <row r="1560" spans="1:76" s="3" customFormat="1" ht="24.9" customHeight="1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2"/>
      <c r="BF1560" s="12"/>
      <c r="BG1560" s="12"/>
      <c r="BH1560" s="12"/>
      <c r="BI1560" s="12"/>
      <c r="BJ1560" s="12"/>
      <c r="BK1560" s="80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</row>
    <row r="1561" spans="1:76" s="3" customFormat="1" ht="24.9" customHeight="1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2"/>
      <c r="BF1561" s="12"/>
      <c r="BG1561" s="12"/>
      <c r="BH1561" s="12"/>
      <c r="BI1561" s="12"/>
      <c r="BJ1561" s="12"/>
      <c r="BK1561" s="80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</row>
    <row r="1562" spans="1:76" s="3" customFormat="1" ht="24.9" customHeight="1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2"/>
      <c r="BF1562" s="12"/>
      <c r="BG1562" s="12"/>
      <c r="BH1562" s="12"/>
      <c r="BI1562" s="12"/>
      <c r="BJ1562" s="12"/>
      <c r="BK1562" s="80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</row>
    <row r="1563" spans="1:76" s="3" customFormat="1" ht="24.9" customHeight="1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2"/>
      <c r="BF1563" s="12"/>
      <c r="BG1563" s="12"/>
      <c r="BH1563" s="12"/>
      <c r="BI1563" s="12"/>
      <c r="BJ1563" s="12"/>
      <c r="BK1563" s="80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</row>
    <row r="1564" spans="1:76" s="3" customFormat="1" ht="24.9" customHeight="1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2"/>
      <c r="BF1564" s="12"/>
      <c r="BG1564" s="12"/>
      <c r="BH1564" s="12"/>
      <c r="BI1564" s="12"/>
      <c r="BJ1564" s="12"/>
      <c r="BK1564" s="80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</row>
    <row r="1565" spans="1:76" s="3" customFormat="1" ht="24.9" customHeight="1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2"/>
      <c r="BF1565" s="12"/>
      <c r="BG1565" s="12"/>
      <c r="BH1565" s="12"/>
      <c r="BI1565" s="12"/>
      <c r="BJ1565" s="12"/>
      <c r="BK1565" s="80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</row>
    <row r="1566" spans="1:76" s="3" customFormat="1" ht="24.9" customHeight="1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2"/>
      <c r="BF1566" s="12"/>
      <c r="BG1566" s="12"/>
      <c r="BH1566" s="12"/>
      <c r="BI1566" s="12"/>
      <c r="BJ1566" s="12"/>
      <c r="BK1566" s="80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</row>
    <row r="1567" spans="1:76" s="3" customFormat="1" ht="24.9" customHeight="1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2"/>
      <c r="BF1567" s="12"/>
      <c r="BG1567" s="12"/>
      <c r="BH1567" s="12"/>
      <c r="BI1567" s="12"/>
      <c r="BJ1567" s="12"/>
      <c r="BK1567" s="80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</row>
    <row r="1568" spans="1:76" s="3" customFormat="1" ht="24.9" customHeight="1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2"/>
      <c r="BF1568" s="12"/>
      <c r="BG1568" s="12"/>
      <c r="BH1568" s="12"/>
      <c r="BI1568" s="12"/>
      <c r="BJ1568" s="12"/>
      <c r="BK1568" s="80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</row>
    <row r="1569" spans="1:76" s="3" customFormat="1" ht="24.9" customHeight="1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2"/>
      <c r="BF1569" s="12"/>
      <c r="BG1569" s="12"/>
      <c r="BH1569" s="12"/>
      <c r="BI1569" s="12"/>
      <c r="BJ1569" s="12"/>
      <c r="BK1569" s="80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</row>
    <row r="1570" spans="1:76" s="3" customFormat="1" ht="24.9" customHeight="1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2"/>
      <c r="BF1570" s="12"/>
      <c r="BG1570" s="12"/>
      <c r="BH1570" s="12"/>
      <c r="BI1570" s="12"/>
      <c r="BJ1570" s="12"/>
      <c r="BK1570" s="80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</row>
    <row r="1571" spans="1:76" s="3" customFormat="1" ht="24.9" customHeight="1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2"/>
      <c r="BF1571" s="12"/>
      <c r="BG1571" s="12"/>
      <c r="BH1571" s="12"/>
      <c r="BI1571" s="12"/>
      <c r="BJ1571" s="12"/>
      <c r="BK1571" s="80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</row>
    <row r="1572" spans="1:76" s="3" customFormat="1" ht="24.9" customHeight="1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2"/>
      <c r="BF1572" s="12"/>
      <c r="BG1572" s="12"/>
      <c r="BH1572" s="12"/>
      <c r="BI1572" s="12"/>
      <c r="BJ1572" s="12"/>
      <c r="BK1572" s="80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</row>
    <row r="1573" spans="1:76" s="3" customFormat="1" ht="24.9" customHeight="1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2"/>
      <c r="BF1573" s="12"/>
      <c r="BG1573" s="12"/>
      <c r="BH1573" s="12"/>
      <c r="BI1573" s="12"/>
      <c r="BJ1573" s="12"/>
      <c r="BK1573" s="80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</row>
    <row r="1574" spans="1:76" s="3" customFormat="1" ht="24.9" customHeight="1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2"/>
      <c r="BF1574" s="12"/>
      <c r="BG1574" s="12"/>
      <c r="BH1574" s="12"/>
      <c r="BI1574" s="12"/>
      <c r="BJ1574" s="12"/>
      <c r="BK1574" s="80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</row>
    <row r="1575" spans="1:76" s="3" customFormat="1" ht="24.9" customHeight="1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2"/>
      <c r="BF1575" s="12"/>
      <c r="BG1575" s="12"/>
      <c r="BH1575" s="12"/>
      <c r="BI1575" s="12"/>
      <c r="BJ1575" s="12"/>
      <c r="BK1575" s="80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</row>
    <row r="1576" spans="1:76" s="3" customFormat="1" ht="24.9" customHeight="1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2"/>
      <c r="BF1576" s="12"/>
      <c r="BG1576" s="12"/>
      <c r="BH1576" s="12"/>
      <c r="BI1576" s="12"/>
      <c r="BJ1576" s="12"/>
      <c r="BK1576" s="80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</row>
    <row r="1577" spans="1:76" s="3" customFormat="1" ht="24.9" customHeight="1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2"/>
      <c r="BF1577" s="12"/>
      <c r="BG1577" s="12"/>
      <c r="BH1577" s="12"/>
      <c r="BI1577" s="12"/>
      <c r="BJ1577" s="12"/>
      <c r="BK1577" s="80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</row>
    <row r="1578" spans="1:76" s="3" customFormat="1" ht="24.9" customHeight="1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2"/>
      <c r="BF1578" s="12"/>
      <c r="BG1578" s="12"/>
      <c r="BH1578" s="12"/>
      <c r="BI1578" s="12"/>
      <c r="BJ1578" s="12"/>
      <c r="BK1578" s="80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</row>
    <row r="1579" spans="1:76" s="3" customFormat="1" ht="24.9" customHeight="1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2"/>
      <c r="BF1579" s="12"/>
      <c r="BG1579" s="12"/>
      <c r="BH1579" s="12"/>
      <c r="BI1579" s="12"/>
      <c r="BJ1579" s="12"/>
      <c r="BK1579" s="80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</row>
    <row r="1580" spans="1:76" s="3" customFormat="1" ht="24.9" customHeight="1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2"/>
      <c r="BF1580" s="12"/>
      <c r="BG1580" s="12"/>
      <c r="BH1580" s="12"/>
      <c r="BI1580" s="12"/>
      <c r="BJ1580" s="12"/>
      <c r="BK1580" s="80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</row>
    <row r="1581" spans="1:76" s="3" customFormat="1" ht="24.9" customHeight="1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2"/>
      <c r="BF1581" s="12"/>
      <c r="BG1581" s="12"/>
      <c r="BH1581" s="12"/>
      <c r="BI1581" s="12"/>
      <c r="BJ1581" s="12"/>
      <c r="BK1581" s="80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</row>
    <row r="1582" spans="1:76" s="3" customFormat="1" ht="24.9" customHeight="1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2"/>
      <c r="BF1582" s="12"/>
      <c r="BG1582" s="12"/>
      <c r="BH1582" s="12"/>
      <c r="BI1582" s="12"/>
      <c r="BJ1582" s="12"/>
      <c r="BK1582" s="80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</row>
    <row r="1583" spans="1:76" s="3" customFormat="1" ht="24.9" customHeight="1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2"/>
      <c r="BF1583" s="12"/>
      <c r="BG1583" s="12"/>
      <c r="BH1583" s="12"/>
      <c r="BI1583" s="12"/>
      <c r="BJ1583" s="12"/>
      <c r="BK1583" s="80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</row>
    <row r="1584" spans="1:76" s="3" customFormat="1" ht="24.9" customHeight="1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2"/>
      <c r="BF1584" s="12"/>
      <c r="BG1584" s="12"/>
      <c r="BH1584" s="12"/>
      <c r="BI1584" s="12"/>
      <c r="BJ1584" s="12"/>
      <c r="BK1584" s="80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</row>
    <row r="1585" spans="1:76" s="3" customFormat="1" ht="24.9" customHeight="1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2"/>
      <c r="BF1585" s="12"/>
      <c r="BG1585" s="12"/>
      <c r="BH1585" s="12"/>
      <c r="BI1585" s="12"/>
      <c r="BJ1585" s="12"/>
      <c r="BK1585" s="80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</row>
    <row r="1586" spans="1:76" s="3" customFormat="1" ht="24.9" customHeight="1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2"/>
      <c r="BF1586" s="12"/>
      <c r="BG1586" s="12"/>
      <c r="BH1586" s="12"/>
      <c r="BI1586" s="12"/>
      <c r="BJ1586" s="12"/>
      <c r="BK1586" s="80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</row>
    <row r="1587" spans="1:76" s="3" customFormat="1" ht="24.9" customHeight="1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2"/>
      <c r="BF1587" s="12"/>
      <c r="BG1587" s="12"/>
      <c r="BH1587" s="12"/>
      <c r="BI1587" s="12"/>
      <c r="BJ1587" s="12"/>
      <c r="BK1587" s="80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</row>
    <row r="1588" spans="1:76" s="3" customFormat="1" ht="24.9" customHeight="1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2"/>
      <c r="BF1588" s="12"/>
      <c r="BG1588" s="12"/>
      <c r="BH1588" s="12"/>
      <c r="BI1588" s="12"/>
      <c r="BJ1588" s="12"/>
      <c r="BK1588" s="80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</row>
    <row r="1589" spans="1:76" s="3" customFormat="1" ht="24.9" customHeight="1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2"/>
      <c r="BF1589" s="12"/>
      <c r="BG1589" s="12"/>
      <c r="BH1589" s="12"/>
      <c r="BI1589" s="12"/>
      <c r="BJ1589" s="12"/>
      <c r="BK1589" s="80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</row>
    <row r="1590" spans="1:76" s="3" customFormat="1" ht="24.9" customHeight="1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2"/>
      <c r="BF1590" s="12"/>
      <c r="BG1590" s="12"/>
      <c r="BH1590" s="12"/>
      <c r="BI1590" s="12"/>
      <c r="BJ1590" s="12"/>
      <c r="BK1590" s="80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</row>
    <row r="1591" spans="1:76" s="3" customFormat="1" ht="24.9" customHeight="1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2"/>
      <c r="BF1591" s="12"/>
      <c r="BG1591" s="12"/>
      <c r="BH1591" s="12"/>
      <c r="BI1591" s="12"/>
      <c r="BJ1591" s="12"/>
      <c r="BK1591" s="80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</row>
    <row r="1592" spans="1:76" s="3" customFormat="1" ht="24.9" customHeight="1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2"/>
      <c r="BF1592" s="12"/>
      <c r="BG1592" s="12"/>
      <c r="BH1592" s="12"/>
      <c r="BI1592" s="12"/>
      <c r="BJ1592" s="12"/>
      <c r="BK1592" s="80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</row>
    <row r="1593" spans="1:76" s="3" customFormat="1" ht="24.9" customHeight="1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2"/>
      <c r="BF1593" s="12"/>
      <c r="BG1593" s="12"/>
      <c r="BH1593" s="12"/>
      <c r="BI1593" s="12"/>
      <c r="BJ1593" s="12"/>
      <c r="BK1593" s="80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</row>
    <row r="1594" spans="1:76" s="3" customFormat="1" ht="24.9" customHeight="1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2"/>
      <c r="BF1594" s="12"/>
      <c r="BG1594" s="12"/>
      <c r="BH1594" s="12"/>
      <c r="BI1594" s="12"/>
      <c r="BJ1594" s="12"/>
      <c r="BK1594" s="80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</row>
    <row r="1595" spans="1:76" s="3" customFormat="1" ht="24.9" customHeight="1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2"/>
      <c r="BF1595" s="12"/>
      <c r="BG1595" s="12"/>
      <c r="BH1595" s="12"/>
      <c r="BI1595" s="12"/>
      <c r="BJ1595" s="12"/>
      <c r="BK1595" s="80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</row>
    <row r="1596" spans="1:76" s="3" customFormat="1" ht="24.9" customHeight="1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2"/>
      <c r="BF1596" s="12"/>
      <c r="BG1596" s="12"/>
      <c r="BH1596" s="12"/>
      <c r="BI1596" s="12"/>
      <c r="BJ1596" s="12"/>
      <c r="BK1596" s="80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</row>
    <row r="1597" spans="1:76" s="3" customFormat="1" ht="24.9" customHeight="1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2"/>
      <c r="BF1597" s="12"/>
      <c r="BG1597" s="12"/>
      <c r="BH1597" s="12"/>
      <c r="BI1597" s="12"/>
      <c r="BJ1597" s="12"/>
      <c r="BK1597" s="80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</row>
    <row r="1598" spans="1:76" s="3" customFormat="1" ht="24.9" customHeight="1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2"/>
      <c r="BF1598" s="12"/>
      <c r="BG1598" s="12"/>
      <c r="BH1598" s="12"/>
      <c r="BI1598" s="12"/>
      <c r="BJ1598" s="12"/>
      <c r="BK1598" s="80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</row>
    <row r="1599" spans="1:76" s="3" customFormat="1" ht="24.9" customHeight="1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2"/>
      <c r="BF1599" s="12"/>
      <c r="BG1599" s="12"/>
      <c r="BH1599" s="12"/>
      <c r="BI1599" s="12"/>
      <c r="BJ1599" s="12"/>
      <c r="BK1599" s="80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</row>
    <row r="1600" spans="1:76" s="3" customFormat="1" ht="24.9" customHeight="1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2"/>
      <c r="BF1600" s="12"/>
      <c r="BG1600" s="12"/>
      <c r="BH1600" s="12"/>
      <c r="BI1600" s="12"/>
      <c r="BJ1600" s="12"/>
      <c r="BK1600" s="80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</row>
    <row r="1601" spans="1:76" s="3" customFormat="1" ht="24.9" customHeight="1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2"/>
      <c r="BF1601" s="12"/>
      <c r="BG1601" s="12"/>
      <c r="BH1601" s="12"/>
      <c r="BI1601" s="12"/>
      <c r="BJ1601" s="12"/>
      <c r="BK1601" s="80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</row>
    <row r="1602" spans="1:76" s="3" customFormat="1" ht="24.9" customHeight="1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2"/>
      <c r="BF1602" s="12"/>
      <c r="BG1602" s="12"/>
      <c r="BH1602" s="12"/>
      <c r="BI1602" s="12"/>
      <c r="BJ1602" s="12"/>
      <c r="BK1602" s="80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</row>
    <row r="1603" spans="1:76" s="3" customFormat="1" ht="24.9" customHeight="1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2"/>
      <c r="BF1603" s="12"/>
      <c r="BG1603" s="12"/>
      <c r="BH1603" s="12"/>
      <c r="BI1603" s="12"/>
      <c r="BJ1603" s="12"/>
      <c r="BK1603" s="80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</row>
    <row r="1604" spans="1:76" s="3" customFormat="1" ht="24.9" customHeight="1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2"/>
      <c r="BF1604" s="12"/>
      <c r="BG1604" s="12"/>
      <c r="BH1604" s="12"/>
      <c r="BI1604" s="12"/>
      <c r="BJ1604" s="12"/>
      <c r="BK1604" s="80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</row>
    <row r="1605" spans="1:76" s="3" customFormat="1" ht="24.9" customHeight="1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2"/>
      <c r="BF1605" s="12"/>
      <c r="BG1605" s="12"/>
      <c r="BH1605" s="12"/>
      <c r="BI1605" s="12"/>
      <c r="BJ1605" s="12"/>
      <c r="BK1605" s="80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</row>
    <row r="1606" spans="1:76" s="3" customFormat="1" ht="24.9" customHeight="1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2"/>
      <c r="BF1606" s="12"/>
      <c r="BG1606" s="12"/>
      <c r="BH1606" s="12"/>
      <c r="BI1606" s="12"/>
      <c r="BJ1606" s="12"/>
      <c r="BK1606" s="80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</row>
    <row r="1607" spans="1:76" s="3" customFormat="1" ht="24.9" customHeight="1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2"/>
      <c r="BF1607" s="12"/>
      <c r="BG1607" s="12"/>
      <c r="BH1607" s="12"/>
      <c r="BI1607" s="12"/>
      <c r="BJ1607" s="12"/>
      <c r="BK1607" s="80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</row>
    <row r="1608" spans="1:76" s="3" customFormat="1" ht="24.9" customHeight="1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2"/>
      <c r="BF1608" s="12"/>
      <c r="BG1608" s="12"/>
      <c r="BH1608" s="12"/>
      <c r="BI1608" s="12"/>
      <c r="BJ1608" s="12"/>
      <c r="BK1608" s="80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</row>
    <row r="1609" spans="1:76" s="3" customFormat="1" ht="24.9" customHeight="1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2"/>
      <c r="BF1609" s="12"/>
      <c r="BG1609" s="12"/>
      <c r="BH1609" s="12"/>
      <c r="BI1609" s="12"/>
      <c r="BJ1609" s="12"/>
      <c r="BK1609" s="80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</row>
    <row r="1610" spans="1:76" s="3" customFormat="1" ht="24.9" customHeight="1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2"/>
      <c r="BF1610" s="12"/>
      <c r="BG1610" s="12"/>
      <c r="BH1610" s="12"/>
      <c r="BI1610" s="12"/>
      <c r="BJ1610" s="12"/>
      <c r="BK1610" s="80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</row>
    <row r="1611" spans="1:76" s="3" customFormat="1" ht="24.9" customHeight="1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2"/>
      <c r="BF1611" s="12"/>
      <c r="BG1611" s="12"/>
      <c r="BH1611" s="12"/>
      <c r="BI1611" s="12"/>
      <c r="BJ1611" s="12"/>
      <c r="BK1611" s="80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</row>
    <row r="1612" spans="1:76" s="3" customFormat="1" ht="24.9" customHeight="1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2"/>
      <c r="BF1612" s="12"/>
      <c r="BG1612" s="12"/>
      <c r="BH1612" s="12"/>
      <c r="BI1612" s="12"/>
      <c r="BJ1612" s="12"/>
      <c r="BK1612" s="80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</row>
    <row r="1613" spans="1:76" s="3" customFormat="1" ht="24.9" customHeight="1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2"/>
      <c r="BF1613" s="12"/>
      <c r="BG1613" s="12"/>
      <c r="BH1613" s="12"/>
      <c r="BI1613" s="12"/>
      <c r="BJ1613" s="12"/>
      <c r="BK1613" s="80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</row>
    <row r="1614" spans="1:76" s="3" customFormat="1" ht="24.9" customHeight="1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2"/>
      <c r="BF1614" s="12"/>
      <c r="BG1614" s="12"/>
      <c r="BH1614" s="12"/>
      <c r="BI1614" s="12"/>
      <c r="BJ1614" s="12"/>
      <c r="BK1614" s="80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</row>
    <row r="1615" spans="1:76" s="3" customFormat="1" ht="24.9" customHeight="1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2"/>
      <c r="BF1615" s="12"/>
      <c r="BG1615" s="12"/>
      <c r="BH1615" s="12"/>
      <c r="BI1615" s="12"/>
      <c r="BJ1615" s="12"/>
      <c r="BK1615" s="80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</row>
    <row r="1616" spans="1:76" s="3" customFormat="1" ht="24.9" customHeight="1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2"/>
      <c r="BF1616" s="12"/>
      <c r="BG1616" s="12"/>
      <c r="BH1616" s="12"/>
      <c r="BI1616" s="12"/>
      <c r="BJ1616" s="12"/>
      <c r="BK1616" s="80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</row>
    <row r="1617" spans="1:76" s="3" customFormat="1" ht="24.9" customHeight="1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2"/>
      <c r="BF1617" s="12"/>
      <c r="BG1617" s="12"/>
      <c r="BH1617" s="12"/>
      <c r="BI1617" s="12"/>
      <c r="BJ1617" s="12"/>
      <c r="BK1617" s="80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</row>
    <row r="1618" spans="1:76" s="3" customFormat="1" ht="24.9" customHeight="1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2"/>
      <c r="BF1618" s="12"/>
      <c r="BG1618" s="12"/>
      <c r="BH1618" s="12"/>
      <c r="BI1618" s="12"/>
      <c r="BJ1618" s="12"/>
      <c r="BK1618" s="80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</row>
    <row r="1619" spans="1:76" s="3" customFormat="1" ht="24.9" customHeight="1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2"/>
      <c r="BF1619" s="12"/>
      <c r="BG1619" s="12"/>
      <c r="BH1619" s="12"/>
      <c r="BI1619" s="12"/>
      <c r="BJ1619" s="12"/>
      <c r="BK1619" s="80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</row>
    <row r="1620" spans="1:76" s="3" customFormat="1" ht="24.9" customHeight="1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2"/>
      <c r="BF1620" s="12"/>
      <c r="BG1620" s="12"/>
      <c r="BH1620" s="12"/>
      <c r="BI1620" s="12"/>
      <c r="BJ1620" s="12"/>
      <c r="BK1620" s="80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</row>
    <row r="1621" spans="1:76" s="3" customFormat="1" ht="24.9" customHeight="1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2"/>
      <c r="BF1621" s="12"/>
      <c r="BG1621" s="12"/>
      <c r="BH1621" s="12"/>
      <c r="BI1621" s="12"/>
      <c r="BJ1621" s="12"/>
      <c r="BK1621" s="80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</row>
    <row r="1622" spans="1:76" s="3" customFormat="1" ht="24.9" customHeight="1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2"/>
      <c r="BF1622" s="12"/>
      <c r="BG1622" s="12"/>
      <c r="BH1622" s="12"/>
      <c r="BI1622" s="12"/>
      <c r="BJ1622" s="12"/>
      <c r="BK1622" s="80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</row>
    <row r="1623" spans="1:76" s="3" customFormat="1" ht="24.9" customHeight="1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2"/>
      <c r="BF1623" s="12"/>
      <c r="BG1623" s="12"/>
      <c r="BH1623" s="12"/>
      <c r="BI1623" s="12"/>
      <c r="BJ1623" s="12"/>
      <c r="BK1623" s="80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</row>
    <row r="1624" spans="1:76" s="3" customFormat="1" ht="24.9" customHeight="1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2"/>
      <c r="BF1624" s="12"/>
      <c r="BG1624" s="12"/>
      <c r="BH1624" s="12"/>
      <c r="BI1624" s="12"/>
      <c r="BJ1624" s="12"/>
      <c r="BK1624" s="80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</row>
    <row r="1625" spans="1:76" s="3" customFormat="1" ht="24.9" customHeight="1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2"/>
      <c r="BF1625" s="12"/>
      <c r="BG1625" s="12"/>
      <c r="BH1625" s="12"/>
      <c r="BI1625" s="12"/>
      <c r="BJ1625" s="12"/>
      <c r="BK1625" s="80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</row>
    <row r="1626" spans="1:76" s="3" customFormat="1" ht="24.9" customHeight="1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2"/>
      <c r="BF1626" s="12"/>
      <c r="BG1626" s="12"/>
      <c r="BH1626" s="12"/>
      <c r="BI1626" s="12"/>
      <c r="BJ1626" s="12"/>
      <c r="BK1626" s="80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</row>
    <row r="1627" spans="1:76" s="3" customFormat="1" ht="24.9" customHeight="1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2"/>
      <c r="BF1627" s="12"/>
      <c r="BG1627" s="12"/>
      <c r="BH1627" s="12"/>
      <c r="BI1627" s="12"/>
      <c r="BJ1627" s="12"/>
      <c r="BK1627" s="80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</row>
    <row r="1628" spans="1:76" s="3" customFormat="1" ht="24.9" customHeight="1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2"/>
      <c r="BF1628" s="12"/>
      <c r="BG1628" s="12"/>
      <c r="BH1628" s="12"/>
      <c r="BI1628" s="12"/>
      <c r="BJ1628" s="12"/>
      <c r="BK1628" s="80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</row>
    <row r="1629" spans="1:76" s="3" customFormat="1" ht="24.9" customHeight="1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2"/>
      <c r="BF1629" s="12"/>
      <c r="BG1629" s="12"/>
      <c r="BH1629" s="12"/>
      <c r="BI1629" s="12"/>
      <c r="BJ1629" s="12"/>
      <c r="BK1629" s="80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</row>
    <row r="1630" spans="1:76" s="3" customFormat="1" ht="24.9" customHeight="1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2"/>
      <c r="BF1630" s="12"/>
      <c r="BG1630" s="12"/>
      <c r="BH1630" s="12"/>
      <c r="BI1630" s="12"/>
      <c r="BJ1630" s="12"/>
      <c r="BK1630" s="80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</row>
    <row r="1631" spans="1:76" s="3" customFormat="1" ht="24.9" customHeight="1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2"/>
      <c r="BF1631" s="12"/>
      <c r="BG1631" s="12"/>
      <c r="BH1631" s="12"/>
      <c r="BI1631" s="12"/>
      <c r="BJ1631" s="12"/>
      <c r="BK1631" s="80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</row>
    <row r="1632" spans="1:76" s="3" customFormat="1" ht="24.9" customHeight="1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2"/>
      <c r="BF1632" s="12"/>
      <c r="BG1632" s="12"/>
      <c r="BH1632" s="12"/>
      <c r="BI1632" s="12"/>
      <c r="BJ1632" s="12"/>
      <c r="BK1632" s="80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</row>
    <row r="1633" spans="1:76" s="3" customFormat="1" ht="24.9" customHeight="1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2"/>
      <c r="BF1633" s="12"/>
      <c r="BG1633" s="12"/>
      <c r="BH1633" s="12"/>
      <c r="BI1633" s="12"/>
      <c r="BJ1633" s="12"/>
      <c r="BK1633" s="80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</row>
    <row r="1634" spans="1:76" s="3" customFormat="1" ht="24.9" customHeight="1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2"/>
      <c r="BF1634" s="12"/>
      <c r="BG1634" s="12"/>
      <c r="BH1634" s="12"/>
      <c r="BI1634" s="12"/>
      <c r="BJ1634" s="12"/>
      <c r="BK1634" s="80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</row>
    <row r="1635" spans="1:76" s="3" customFormat="1" ht="24.9" customHeight="1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2"/>
      <c r="BF1635" s="12"/>
      <c r="BG1635" s="12"/>
      <c r="BH1635" s="12"/>
      <c r="BI1635" s="12"/>
      <c r="BJ1635" s="12"/>
      <c r="BK1635" s="80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</row>
    <row r="1636" spans="1:76" s="3" customFormat="1" ht="24.9" customHeight="1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2"/>
      <c r="BF1636" s="12"/>
      <c r="BG1636" s="12"/>
      <c r="BH1636" s="12"/>
      <c r="BI1636" s="12"/>
      <c r="BJ1636" s="12"/>
      <c r="BK1636" s="80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</row>
    <row r="1637" spans="1:76" s="3" customFormat="1" ht="24.9" customHeight="1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2"/>
      <c r="BF1637" s="12"/>
      <c r="BG1637" s="12"/>
      <c r="BH1637" s="12"/>
      <c r="BI1637" s="12"/>
      <c r="BJ1637" s="12"/>
      <c r="BK1637" s="80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</row>
    <row r="1638" spans="1:76" s="3" customFormat="1" ht="24.9" customHeight="1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2"/>
      <c r="BF1638" s="12"/>
      <c r="BG1638" s="12"/>
      <c r="BH1638" s="12"/>
      <c r="BI1638" s="12"/>
      <c r="BJ1638" s="12"/>
      <c r="BK1638" s="80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</row>
    <row r="1639" spans="1:76" s="3" customFormat="1" ht="24.9" customHeight="1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2"/>
      <c r="BF1639" s="12"/>
      <c r="BG1639" s="12"/>
      <c r="BH1639" s="12"/>
      <c r="BI1639" s="12"/>
      <c r="BJ1639" s="12"/>
      <c r="BK1639" s="80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</row>
    <row r="1640" spans="1:76" s="3" customFormat="1" ht="24.9" customHeight="1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2"/>
      <c r="BF1640" s="12"/>
      <c r="BG1640" s="12"/>
      <c r="BH1640" s="12"/>
      <c r="BI1640" s="12"/>
      <c r="BJ1640" s="12"/>
      <c r="BK1640" s="80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</row>
    <row r="1641" spans="1:76" s="3" customFormat="1" ht="24.9" customHeight="1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2"/>
      <c r="BF1641" s="12"/>
      <c r="BG1641" s="12"/>
      <c r="BH1641" s="12"/>
      <c r="BI1641" s="12"/>
      <c r="BJ1641" s="12"/>
      <c r="BK1641" s="80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</row>
    <row r="1642" spans="1:76" s="3" customFormat="1" ht="24.9" customHeight="1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2"/>
      <c r="BF1642" s="12"/>
      <c r="BG1642" s="12"/>
      <c r="BH1642" s="12"/>
      <c r="BI1642" s="12"/>
      <c r="BJ1642" s="12"/>
      <c r="BK1642" s="80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</row>
    <row r="1643" spans="1:76" s="3" customFormat="1" ht="24.9" customHeight="1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2"/>
      <c r="BF1643" s="12"/>
      <c r="BG1643" s="12"/>
      <c r="BH1643" s="12"/>
      <c r="BI1643" s="12"/>
      <c r="BJ1643" s="12"/>
      <c r="BK1643" s="80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</row>
    <row r="1644" spans="1:76" s="3" customFormat="1" ht="24.9" customHeight="1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2"/>
      <c r="BF1644" s="12"/>
      <c r="BG1644" s="12"/>
      <c r="BH1644" s="12"/>
      <c r="BI1644" s="12"/>
      <c r="BJ1644" s="12"/>
      <c r="BK1644" s="80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</row>
    <row r="1645" spans="1:76" s="3" customFormat="1" ht="24.9" customHeight="1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2"/>
      <c r="BF1645" s="12"/>
      <c r="BG1645" s="12"/>
      <c r="BH1645" s="12"/>
      <c r="BI1645" s="12"/>
      <c r="BJ1645" s="12"/>
      <c r="BK1645" s="80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</row>
    <row r="1646" spans="1:76" s="3" customFormat="1" ht="24.9" customHeight="1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2"/>
      <c r="BF1646" s="12"/>
      <c r="BG1646" s="12"/>
      <c r="BH1646" s="12"/>
      <c r="BI1646" s="12"/>
      <c r="BJ1646" s="12"/>
      <c r="BK1646" s="80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</row>
    <row r="1647" spans="1:76" s="3" customFormat="1" ht="24.9" customHeight="1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2"/>
      <c r="BF1647" s="12"/>
      <c r="BG1647" s="12"/>
      <c r="BH1647" s="12"/>
      <c r="BI1647" s="12"/>
      <c r="BJ1647" s="12"/>
      <c r="BK1647" s="80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</row>
    <row r="1648" spans="1:76" s="3" customFormat="1" ht="24.9" customHeight="1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2"/>
      <c r="BF1648" s="12"/>
      <c r="BG1648" s="12"/>
      <c r="BH1648" s="12"/>
      <c r="BI1648" s="12"/>
      <c r="BJ1648" s="12"/>
      <c r="BK1648" s="80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</row>
    <row r="1649" spans="1:76" s="3" customFormat="1" ht="24.9" customHeight="1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2"/>
      <c r="BF1649" s="12"/>
      <c r="BG1649" s="12"/>
      <c r="BH1649" s="12"/>
      <c r="BI1649" s="12"/>
      <c r="BJ1649" s="12"/>
      <c r="BK1649" s="80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</row>
    <row r="1650" spans="1:76" s="3" customFormat="1" ht="24.9" customHeight="1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2"/>
      <c r="BF1650" s="12"/>
      <c r="BG1650" s="12"/>
      <c r="BH1650" s="12"/>
      <c r="BI1650" s="12"/>
      <c r="BJ1650" s="12"/>
      <c r="BK1650" s="80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</row>
    <row r="1651" spans="1:76" s="3" customFormat="1" ht="24.9" customHeight="1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2"/>
      <c r="BF1651" s="12"/>
      <c r="BG1651" s="12"/>
      <c r="BH1651" s="12"/>
      <c r="BI1651" s="12"/>
      <c r="BJ1651" s="12"/>
      <c r="BK1651" s="80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</row>
    <row r="1652" spans="1:76" s="3" customFormat="1" ht="24.9" customHeight="1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2"/>
      <c r="BF1652" s="12"/>
      <c r="BG1652" s="12"/>
      <c r="BH1652" s="12"/>
      <c r="BI1652" s="12"/>
      <c r="BJ1652" s="12"/>
      <c r="BK1652" s="80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</row>
    <row r="1653" spans="1:76" s="3" customFormat="1" ht="24.9" customHeight="1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2"/>
      <c r="BF1653" s="12"/>
      <c r="BG1653" s="12"/>
      <c r="BH1653" s="12"/>
      <c r="BI1653" s="12"/>
      <c r="BJ1653" s="12"/>
      <c r="BK1653" s="80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</row>
    <row r="1654" spans="1:76" s="3" customFormat="1" ht="24.9" customHeight="1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2"/>
      <c r="BF1654" s="12"/>
      <c r="BG1654" s="12"/>
      <c r="BH1654" s="12"/>
      <c r="BI1654" s="12"/>
      <c r="BJ1654" s="12"/>
      <c r="BK1654" s="80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</row>
    <row r="1655" spans="1:76" s="3" customFormat="1" ht="24.9" customHeight="1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2"/>
      <c r="BF1655" s="12"/>
      <c r="BG1655" s="12"/>
      <c r="BH1655" s="12"/>
      <c r="BI1655" s="12"/>
      <c r="BJ1655" s="12"/>
      <c r="BK1655" s="80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</row>
    <row r="1656" spans="1:76" s="3" customFormat="1" ht="24.9" customHeight="1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2"/>
      <c r="BF1656" s="12"/>
      <c r="BG1656" s="12"/>
      <c r="BH1656" s="12"/>
      <c r="BI1656" s="12"/>
      <c r="BJ1656" s="12"/>
      <c r="BK1656" s="80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</row>
    <row r="1657" spans="1:76" s="3" customFormat="1" ht="24.9" customHeight="1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2"/>
      <c r="BF1657" s="12"/>
      <c r="BG1657" s="12"/>
      <c r="BH1657" s="12"/>
      <c r="BI1657" s="12"/>
      <c r="BJ1657" s="12"/>
      <c r="BK1657" s="80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</row>
    <row r="1658" spans="1:76" s="3" customFormat="1" ht="24.9" customHeight="1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2"/>
      <c r="BF1658" s="12"/>
      <c r="BG1658" s="12"/>
      <c r="BH1658" s="12"/>
      <c r="BI1658" s="12"/>
      <c r="BJ1658" s="12"/>
      <c r="BK1658" s="80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</row>
    <row r="1659" spans="1:76" s="3" customFormat="1" ht="24.9" customHeight="1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2"/>
      <c r="BF1659" s="12"/>
      <c r="BG1659" s="12"/>
      <c r="BH1659" s="12"/>
      <c r="BI1659" s="12"/>
      <c r="BJ1659" s="12"/>
      <c r="BK1659" s="80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</row>
    <row r="1660" spans="1:76" s="3" customFormat="1" ht="24.9" customHeight="1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2"/>
      <c r="BF1660" s="12"/>
      <c r="BG1660" s="12"/>
      <c r="BH1660" s="12"/>
      <c r="BI1660" s="12"/>
      <c r="BJ1660" s="12"/>
      <c r="BK1660" s="80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</row>
    <row r="1661" spans="1:76" s="3" customFormat="1" ht="24.9" customHeight="1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2"/>
      <c r="BF1661" s="12"/>
      <c r="BG1661" s="12"/>
      <c r="BH1661" s="12"/>
      <c r="BI1661" s="12"/>
      <c r="BJ1661" s="12"/>
      <c r="BK1661" s="80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</row>
    <row r="1662" spans="1:76" s="3" customFormat="1" ht="24.9" customHeight="1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2"/>
      <c r="BF1662" s="12"/>
      <c r="BG1662" s="12"/>
      <c r="BH1662" s="12"/>
      <c r="BI1662" s="12"/>
      <c r="BJ1662" s="12"/>
      <c r="BK1662" s="80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</row>
    <row r="1663" spans="1:76" s="3" customFormat="1" ht="24.9" customHeight="1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2"/>
      <c r="BF1663" s="12"/>
      <c r="BG1663" s="12"/>
      <c r="BH1663" s="12"/>
      <c r="BI1663" s="12"/>
      <c r="BJ1663" s="12"/>
      <c r="BK1663" s="80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</row>
    <row r="1664" spans="1:76" s="3" customFormat="1" ht="24.9" customHeight="1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2"/>
      <c r="BF1664" s="12"/>
      <c r="BG1664" s="12"/>
      <c r="BH1664" s="12"/>
      <c r="BI1664" s="12"/>
      <c r="BJ1664" s="12"/>
      <c r="BK1664" s="80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</row>
    <row r="1665" spans="1:76" s="3" customFormat="1" ht="24.9" customHeight="1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2"/>
      <c r="BF1665" s="12"/>
      <c r="BG1665" s="12"/>
      <c r="BH1665" s="12"/>
      <c r="BI1665" s="12"/>
      <c r="BJ1665" s="12"/>
      <c r="BK1665" s="80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</row>
    <row r="1666" spans="1:76" s="3" customFormat="1" ht="24.9" customHeight="1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2"/>
      <c r="BF1666" s="12"/>
      <c r="BG1666" s="12"/>
      <c r="BH1666" s="12"/>
      <c r="BI1666" s="12"/>
      <c r="BJ1666" s="12"/>
      <c r="BK1666" s="80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</row>
    <row r="1667" spans="1:76" s="3" customFormat="1" ht="24.9" customHeight="1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2"/>
      <c r="BF1667" s="12"/>
      <c r="BG1667" s="12"/>
      <c r="BH1667" s="12"/>
      <c r="BI1667" s="12"/>
      <c r="BJ1667" s="12"/>
      <c r="BK1667" s="80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</row>
    <row r="1668" spans="1:76" s="3" customFormat="1" ht="24.9" customHeight="1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2"/>
      <c r="BF1668" s="12"/>
      <c r="BG1668" s="12"/>
      <c r="BH1668" s="12"/>
      <c r="BI1668" s="12"/>
      <c r="BJ1668" s="12"/>
      <c r="BK1668" s="80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</row>
    <row r="1669" spans="1:76" s="3" customFormat="1" ht="24.9" customHeight="1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2"/>
      <c r="BF1669" s="12"/>
      <c r="BG1669" s="12"/>
      <c r="BH1669" s="12"/>
      <c r="BI1669" s="12"/>
      <c r="BJ1669" s="12"/>
      <c r="BK1669" s="80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</row>
    <row r="1670" spans="1:76" s="3" customFormat="1" ht="24.9" customHeight="1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2"/>
      <c r="BF1670" s="12"/>
      <c r="BG1670" s="12"/>
      <c r="BH1670" s="12"/>
      <c r="BI1670" s="12"/>
      <c r="BJ1670" s="12"/>
      <c r="BK1670" s="80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</row>
    <row r="1671" spans="1:76" s="3" customFormat="1" ht="24.9" customHeight="1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2"/>
      <c r="BF1671" s="12"/>
      <c r="BG1671" s="12"/>
      <c r="BH1671" s="12"/>
      <c r="BI1671" s="12"/>
      <c r="BJ1671" s="12"/>
      <c r="BK1671" s="80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</row>
    <row r="1672" spans="1:76" s="3" customFormat="1" ht="24.9" customHeight="1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2"/>
      <c r="BF1672" s="12"/>
      <c r="BG1672" s="12"/>
      <c r="BH1672" s="12"/>
      <c r="BI1672" s="12"/>
      <c r="BJ1672" s="12"/>
      <c r="BK1672" s="80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</row>
    <row r="1673" spans="1:76" s="3" customFormat="1" ht="24.9" customHeight="1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2"/>
      <c r="BF1673" s="12"/>
      <c r="BG1673" s="12"/>
      <c r="BH1673" s="12"/>
      <c r="BI1673" s="12"/>
      <c r="BJ1673" s="12"/>
      <c r="BK1673" s="80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</row>
    <row r="1674" spans="1:76" s="3" customFormat="1" ht="24.9" customHeight="1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2"/>
      <c r="BF1674" s="12"/>
      <c r="BG1674" s="12"/>
      <c r="BH1674" s="12"/>
      <c r="BI1674" s="12"/>
      <c r="BJ1674" s="12"/>
      <c r="BK1674" s="80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</row>
    <row r="1675" spans="1:76" s="3" customFormat="1" ht="24.9" customHeight="1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2"/>
      <c r="BF1675" s="12"/>
      <c r="BG1675" s="12"/>
      <c r="BH1675" s="12"/>
      <c r="BI1675" s="12"/>
      <c r="BJ1675" s="12"/>
      <c r="BK1675" s="80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</row>
    <row r="1676" spans="1:76" s="3" customFormat="1" ht="24.9" customHeight="1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2"/>
      <c r="BF1676" s="12"/>
      <c r="BG1676" s="12"/>
      <c r="BH1676" s="12"/>
      <c r="BI1676" s="12"/>
      <c r="BJ1676" s="12"/>
      <c r="BK1676" s="80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</row>
    <row r="1677" spans="1:76" s="3" customFormat="1" ht="24.9" customHeight="1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2"/>
      <c r="BF1677" s="12"/>
      <c r="BG1677" s="12"/>
      <c r="BH1677" s="12"/>
      <c r="BI1677" s="12"/>
      <c r="BJ1677" s="12"/>
      <c r="BK1677" s="80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</row>
    <row r="1678" spans="1:76" s="3" customFormat="1" ht="24.9" customHeight="1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2"/>
      <c r="BF1678" s="12"/>
      <c r="BG1678" s="12"/>
      <c r="BH1678" s="12"/>
      <c r="BI1678" s="12"/>
      <c r="BJ1678" s="12"/>
      <c r="BK1678" s="80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</row>
    <row r="1679" spans="1:76" s="3" customFormat="1" ht="24.9" customHeight="1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2"/>
      <c r="BF1679" s="12"/>
      <c r="BG1679" s="12"/>
      <c r="BH1679" s="12"/>
      <c r="BI1679" s="12"/>
      <c r="BJ1679" s="12"/>
      <c r="BK1679" s="80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</row>
    <row r="1680" spans="1:76" s="3" customFormat="1" ht="24.9" customHeight="1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2"/>
      <c r="BF1680" s="12"/>
      <c r="BG1680" s="12"/>
      <c r="BH1680" s="12"/>
      <c r="BI1680" s="12"/>
      <c r="BJ1680" s="12"/>
      <c r="BK1680" s="80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</row>
    <row r="1681" spans="1:76" s="3" customFormat="1" ht="24.9" customHeight="1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2"/>
      <c r="BF1681" s="12"/>
      <c r="BG1681" s="12"/>
      <c r="BH1681" s="12"/>
      <c r="BI1681" s="12"/>
      <c r="BJ1681" s="12"/>
      <c r="BK1681" s="80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</row>
    <row r="1682" spans="1:76" s="3" customFormat="1" ht="24.9" customHeight="1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2"/>
      <c r="BF1682" s="12"/>
      <c r="BG1682" s="12"/>
      <c r="BH1682" s="12"/>
      <c r="BI1682" s="12"/>
      <c r="BJ1682" s="12"/>
      <c r="BK1682" s="80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</row>
    <row r="1683" spans="1:76" s="3" customFormat="1" ht="24.9" customHeight="1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2"/>
      <c r="BF1683" s="12"/>
      <c r="BG1683" s="12"/>
      <c r="BH1683" s="12"/>
      <c r="BI1683" s="12"/>
      <c r="BJ1683" s="12"/>
      <c r="BK1683" s="80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</row>
    <row r="1684" spans="1:76" s="3" customFormat="1" ht="24.9" customHeight="1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2"/>
      <c r="BF1684" s="12"/>
      <c r="BG1684" s="12"/>
      <c r="BH1684" s="12"/>
      <c r="BI1684" s="12"/>
      <c r="BJ1684" s="12"/>
      <c r="BK1684" s="80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</row>
    <row r="1685" spans="1:76" s="3" customFormat="1" ht="24.9" customHeight="1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2"/>
      <c r="BF1685" s="12"/>
      <c r="BG1685" s="12"/>
      <c r="BH1685" s="12"/>
      <c r="BI1685" s="12"/>
      <c r="BJ1685" s="12"/>
      <c r="BK1685" s="80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</row>
    <row r="1686" spans="1:76" s="3" customFormat="1" ht="24.9" customHeight="1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2"/>
      <c r="BF1686" s="12"/>
      <c r="BG1686" s="12"/>
      <c r="BH1686" s="12"/>
      <c r="BI1686" s="12"/>
      <c r="BJ1686" s="12"/>
      <c r="BK1686" s="80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</row>
    <row r="1687" spans="1:76" s="3" customFormat="1" ht="24.9" customHeight="1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2"/>
      <c r="BF1687" s="12"/>
      <c r="BG1687" s="12"/>
      <c r="BH1687" s="12"/>
      <c r="BI1687" s="12"/>
      <c r="BJ1687" s="12"/>
      <c r="BK1687" s="80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</row>
    <row r="1688" spans="1:76" s="3" customFormat="1" ht="24.9" customHeight="1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2"/>
      <c r="BF1688" s="12"/>
      <c r="BG1688" s="12"/>
      <c r="BH1688" s="12"/>
      <c r="BI1688" s="12"/>
      <c r="BJ1688" s="12"/>
      <c r="BK1688" s="80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</row>
    <row r="1689" spans="1:76" s="3" customFormat="1" ht="24.9" customHeight="1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2"/>
      <c r="BF1689" s="12"/>
      <c r="BG1689" s="12"/>
      <c r="BH1689" s="12"/>
      <c r="BI1689" s="12"/>
      <c r="BJ1689" s="12"/>
      <c r="BK1689" s="80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</row>
    <row r="1690" spans="1:76" s="3" customFormat="1" ht="24.9" customHeight="1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2"/>
      <c r="BF1690" s="12"/>
      <c r="BG1690" s="12"/>
      <c r="BH1690" s="12"/>
      <c r="BI1690" s="12"/>
      <c r="BJ1690" s="12"/>
      <c r="BK1690" s="80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</row>
    <row r="1691" spans="1:76" s="3" customFormat="1" ht="24.9" customHeight="1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2"/>
      <c r="BF1691" s="12"/>
      <c r="BG1691" s="12"/>
      <c r="BH1691" s="12"/>
      <c r="BI1691" s="12"/>
      <c r="BJ1691" s="12"/>
      <c r="BK1691" s="80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</row>
    <row r="1692" spans="1:76" s="3" customFormat="1" ht="24.9" customHeight="1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2"/>
      <c r="BF1692" s="12"/>
      <c r="BG1692" s="12"/>
      <c r="BH1692" s="12"/>
      <c r="BI1692" s="12"/>
      <c r="BJ1692" s="12"/>
      <c r="BK1692" s="80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</row>
    <row r="1693" spans="1:76" s="3" customFormat="1" ht="24.9" customHeight="1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2"/>
      <c r="BF1693" s="12"/>
      <c r="BG1693" s="12"/>
      <c r="BH1693" s="12"/>
      <c r="BI1693" s="12"/>
      <c r="BJ1693" s="12"/>
      <c r="BK1693" s="80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</row>
    <row r="1694" spans="1:76" s="3" customFormat="1" ht="24.9" customHeight="1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2"/>
      <c r="BF1694" s="12"/>
      <c r="BG1694" s="12"/>
      <c r="BH1694" s="12"/>
      <c r="BI1694" s="12"/>
      <c r="BJ1694" s="12"/>
      <c r="BK1694" s="80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</row>
    <row r="1695" spans="1:76" s="3" customFormat="1" ht="24.9" customHeight="1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2"/>
      <c r="BF1695" s="12"/>
      <c r="BG1695" s="12"/>
      <c r="BH1695" s="12"/>
      <c r="BI1695" s="12"/>
      <c r="BJ1695" s="12"/>
      <c r="BK1695" s="80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</row>
    <row r="1696" spans="1:76" s="3" customFormat="1" ht="24.9" customHeight="1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2"/>
      <c r="BF1696" s="12"/>
      <c r="BG1696" s="12"/>
      <c r="BH1696" s="12"/>
      <c r="BI1696" s="12"/>
      <c r="BJ1696" s="12"/>
      <c r="BK1696" s="80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</row>
    <row r="1697" spans="1:76" s="3" customFormat="1" ht="24.9" customHeight="1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2"/>
      <c r="BF1697" s="12"/>
      <c r="BG1697" s="12"/>
      <c r="BH1697" s="12"/>
      <c r="BI1697" s="12"/>
      <c r="BJ1697" s="12"/>
      <c r="BK1697" s="80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</row>
    <row r="1698" spans="1:76" s="3" customFormat="1" ht="24.9" customHeight="1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2"/>
      <c r="BF1698" s="12"/>
      <c r="BG1698" s="12"/>
      <c r="BH1698" s="12"/>
      <c r="BI1698" s="12"/>
      <c r="BJ1698" s="12"/>
      <c r="BK1698" s="80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</row>
    <row r="1699" spans="1:76" s="3" customFormat="1" ht="24.9" customHeight="1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2"/>
      <c r="BF1699" s="12"/>
      <c r="BG1699" s="12"/>
      <c r="BH1699" s="12"/>
      <c r="BI1699" s="12"/>
      <c r="BJ1699" s="12"/>
      <c r="BK1699" s="80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</row>
    <row r="1700" spans="1:76" s="3" customFormat="1" ht="24.9" customHeight="1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2"/>
      <c r="BF1700" s="12"/>
      <c r="BG1700" s="12"/>
      <c r="BH1700" s="12"/>
      <c r="BI1700" s="12"/>
      <c r="BJ1700" s="12"/>
      <c r="BK1700" s="80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</row>
    <row r="1701" spans="1:76" s="3" customFormat="1" ht="24.9" customHeight="1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2"/>
      <c r="BF1701" s="12"/>
      <c r="BG1701" s="12"/>
      <c r="BH1701" s="12"/>
      <c r="BI1701" s="12"/>
      <c r="BJ1701" s="12"/>
      <c r="BK1701" s="80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</row>
    <row r="1702" spans="1:76" s="3" customFormat="1" ht="24.9" customHeight="1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2"/>
      <c r="BF1702" s="12"/>
      <c r="BG1702" s="12"/>
      <c r="BH1702" s="12"/>
      <c r="BI1702" s="12"/>
      <c r="BJ1702" s="12"/>
      <c r="BK1702" s="80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</row>
    <row r="1703" spans="1:76" s="3" customFormat="1" ht="24.9" customHeight="1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2"/>
      <c r="BF1703" s="12"/>
      <c r="BG1703" s="12"/>
      <c r="BH1703" s="12"/>
      <c r="BI1703" s="12"/>
      <c r="BJ1703" s="12"/>
      <c r="BK1703" s="80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</row>
    <row r="1704" spans="1:76" s="3" customFormat="1" ht="24.9" customHeight="1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2"/>
      <c r="BF1704" s="12"/>
      <c r="BG1704" s="12"/>
      <c r="BH1704" s="12"/>
      <c r="BI1704" s="12"/>
      <c r="BJ1704" s="12"/>
      <c r="BK1704" s="80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</row>
    <row r="1705" spans="1:76" s="3" customFormat="1" ht="24.9" customHeight="1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2"/>
      <c r="BF1705" s="12"/>
      <c r="BG1705" s="12"/>
      <c r="BH1705" s="12"/>
      <c r="BI1705" s="12"/>
      <c r="BJ1705" s="12"/>
      <c r="BK1705" s="80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</row>
    <row r="1706" spans="1:76" s="3" customFormat="1" ht="24.9" customHeight="1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2"/>
      <c r="BF1706" s="12"/>
      <c r="BG1706" s="12"/>
      <c r="BH1706" s="12"/>
      <c r="BI1706" s="12"/>
      <c r="BJ1706" s="12"/>
      <c r="BK1706" s="80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</row>
    <row r="1707" spans="1:76" s="3" customFormat="1" ht="24.9" customHeight="1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2"/>
      <c r="BF1707" s="12"/>
      <c r="BG1707" s="12"/>
      <c r="BH1707" s="12"/>
      <c r="BI1707" s="12"/>
      <c r="BJ1707" s="12"/>
      <c r="BK1707" s="80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</row>
    <row r="1708" spans="1:76" s="3" customFormat="1" ht="24.9" customHeight="1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2"/>
      <c r="BF1708" s="12"/>
      <c r="BG1708" s="12"/>
      <c r="BH1708" s="12"/>
      <c r="BI1708" s="12"/>
      <c r="BJ1708" s="12"/>
      <c r="BK1708" s="80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</row>
    <row r="1709" spans="1:76" s="3" customFormat="1" ht="24.9" customHeight="1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2"/>
      <c r="BF1709" s="12"/>
      <c r="BG1709" s="12"/>
      <c r="BH1709" s="12"/>
      <c r="BI1709" s="12"/>
      <c r="BJ1709" s="12"/>
      <c r="BK1709" s="80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</row>
    <row r="1710" spans="1:76" s="3" customFormat="1" ht="24.9" customHeight="1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2"/>
      <c r="BF1710" s="12"/>
      <c r="BG1710" s="12"/>
      <c r="BH1710" s="12"/>
      <c r="BI1710" s="12"/>
      <c r="BJ1710" s="12"/>
      <c r="BK1710" s="80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</row>
    <row r="1711" spans="1:76" s="3" customFormat="1" ht="24.9" customHeight="1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2"/>
      <c r="BF1711" s="12"/>
      <c r="BG1711" s="12"/>
      <c r="BH1711" s="12"/>
      <c r="BI1711" s="12"/>
      <c r="BJ1711" s="12"/>
      <c r="BK1711" s="80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</row>
    <row r="1712" spans="1:76" s="3" customFormat="1" ht="24.9" customHeight="1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2"/>
      <c r="BF1712" s="12"/>
      <c r="BG1712" s="12"/>
      <c r="BH1712" s="12"/>
      <c r="BI1712" s="12"/>
      <c r="BJ1712" s="12"/>
      <c r="BK1712" s="80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</row>
    <row r="1713" spans="1:76" s="3" customFormat="1" ht="24.9" customHeight="1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2"/>
      <c r="BF1713" s="12"/>
      <c r="BG1713" s="12"/>
      <c r="BH1713" s="12"/>
      <c r="BI1713" s="12"/>
      <c r="BJ1713" s="12"/>
      <c r="BK1713" s="80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</row>
    <row r="1714" spans="1:76" s="3" customFormat="1" ht="24.9" customHeight="1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2"/>
      <c r="BF1714" s="12"/>
      <c r="BG1714" s="12"/>
      <c r="BH1714" s="12"/>
      <c r="BI1714" s="12"/>
      <c r="BJ1714" s="12"/>
      <c r="BK1714" s="80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</row>
    <row r="1715" spans="1:76" s="3" customFormat="1" ht="24.9" customHeight="1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2"/>
      <c r="BF1715" s="12"/>
      <c r="BG1715" s="12"/>
      <c r="BH1715" s="12"/>
      <c r="BI1715" s="12"/>
      <c r="BJ1715" s="12"/>
      <c r="BK1715" s="80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</row>
    <row r="1716" spans="1:76" s="3" customFormat="1" ht="24.9" customHeight="1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2"/>
      <c r="BF1716" s="12"/>
      <c r="BG1716" s="12"/>
      <c r="BH1716" s="12"/>
      <c r="BI1716" s="12"/>
      <c r="BJ1716" s="12"/>
      <c r="BK1716" s="80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</row>
    <row r="1717" spans="1:76" s="3" customFormat="1" ht="24.9" customHeight="1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2"/>
      <c r="BF1717" s="12"/>
      <c r="BG1717" s="12"/>
      <c r="BH1717" s="12"/>
      <c r="BI1717" s="12"/>
      <c r="BJ1717" s="12"/>
      <c r="BK1717" s="80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</row>
    <row r="1718" spans="1:76" s="3" customFormat="1" ht="24.9" customHeight="1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2"/>
      <c r="BF1718" s="12"/>
      <c r="BG1718" s="12"/>
      <c r="BH1718" s="12"/>
      <c r="BI1718" s="12"/>
      <c r="BJ1718" s="12"/>
      <c r="BK1718" s="80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</row>
    <row r="1719" spans="1:76" s="3" customFormat="1" ht="24.9" customHeight="1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2"/>
      <c r="BF1719" s="12"/>
      <c r="BG1719" s="12"/>
      <c r="BH1719" s="12"/>
      <c r="BI1719" s="12"/>
      <c r="BJ1719" s="12"/>
      <c r="BK1719" s="80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</row>
    <row r="1720" spans="1:76" s="3" customFormat="1" ht="24.9" customHeight="1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2"/>
      <c r="BF1720" s="12"/>
      <c r="BG1720" s="12"/>
      <c r="BH1720" s="12"/>
      <c r="BI1720" s="12"/>
      <c r="BJ1720" s="12"/>
      <c r="BK1720" s="80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</row>
    <row r="1721" spans="1:76" s="3" customFormat="1" ht="24.9" customHeight="1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2"/>
      <c r="BF1721" s="12"/>
      <c r="BG1721" s="12"/>
      <c r="BH1721" s="12"/>
      <c r="BI1721" s="12"/>
      <c r="BJ1721" s="12"/>
      <c r="BK1721" s="80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</row>
    <row r="1722" spans="1:76" s="3" customFormat="1" ht="24.9" customHeight="1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2"/>
      <c r="BF1722" s="12"/>
      <c r="BG1722" s="12"/>
      <c r="BH1722" s="12"/>
      <c r="BI1722" s="12"/>
      <c r="BJ1722" s="12"/>
      <c r="BK1722" s="80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</row>
    <row r="1723" spans="1:76" s="3" customFormat="1" ht="24.9" customHeight="1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2"/>
      <c r="BF1723" s="12"/>
      <c r="BG1723" s="12"/>
      <c r="BH1723" s="12"/>
      <c r="BI1723" s="12"/>
      <c r="BJ1723" s="12"/>
      <c r="BK1723" s="80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</row>
    <row r="1724" spans="1:76" s="3" customFormat="1" ht="24.9" customHeight="1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2"/>
      <c r="BF1724" s="12"/>
      <c r="BG1724" s="12"/>
      <c r="BH1724" s="12"/>
      <c r="BI1724" s="12"/>
      <c r="BJ1724" s="12"/>
      <c r="BK1724" s="80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</row>
    <row r="1725" spans="1:76" s="3" customFormat="1" ht="24.9" customHeight="1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2"/>
      <c r="BF1725" s="12"/>
      <c r="BG1725" s="12"/>
      <c r="BH1725" s="12"/>
      <c r="BI1725" s="12"/>
      <c r="BJ1725" s="12"/>
      <c r="BK1725" s="80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</row>
    <row r="1726" spans="1:76" s="3" customFormat="1" ht="24.9" customHeight="1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2"/>
      <c r="BF1726" s="12"/>
      <c r="BG1726" s="12"/>
      <c r="BH1726" s="12"/>
      <c r="BI1726" s="12"/>
      <c r="BJ1726" s="12"/>
      <c r="BK1726" s="80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</row>
    <row r="1727" spans="1:76" s="3" customFormat="1" ht="24.9" customHeight="1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2"/>
      <c r="BF1727" s="12"/>
      <c r="BG1727" s="12"/>
      <c r="BH1727" s="12"/>
      <c r="BI1727" s="12"/>
      <c r="BJ1727" s="12"/>
      <c r="BK1727" s="80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</row>
    <row r="1728" spans="1:76" s="3" customFormat="1" ht="24.9" customHeight="1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2"/>
      <c r="BF1728" s="12"/>
      <c r="BG1728" s="12"/>
      <c r="BH1728" s="12"/>
      <c r="BI1728" s="12"/>
      <c r="BJ1728" s="12"/>
      <c r="BK1728" s="80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</row>
    <row r="1729" spans="1:76" s="3" customFormat="1" ht="24.9" customHeight="1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2"/>
      <c r="BF1729" s="12"/>
      <c r="BG1729" s="12"/>
      <c r="BH1729" s="12"/>
      <c r="BI1729" s="12"/>
      <c r="BJ1729" s="12"/>
      <c r="BK1729" s="80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</row>
    <row r="1730" spans="1:76" s="3" customFormat="1" ht="24.9" customHeight="1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2"/>
      <c r="BF1730" s="12"/>
      <c r="BG1730" s="12"/>
      <c r="BH1730" s="12"/>
      <c r="BI1730" s="12"/>
      <c r="BJ1730" s="12"/>
      <c r="BK1730" s="80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</row>
    <row r="1731" spans="1:76" s="3" customFormat="1" ht="24.9" customHeight="1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2"/>
      <c r="BF1731" s="12"/>
      <c r="BG1731" s="12"/>
      <c r="BH1731" s="12"/>
      <c r="BI1731" s="12"/>
      <c r="BJ1731" s="12"/>
      <c r="BK1731" s="80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</row>
    <row r="1732" spans="1:76" s="3" customFormat="1" ht="24.9" customHeight="1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2"/>
      <c r="BF1732" s="12"/>
      <c r="BG1732" s="12"/>
      <c r="BH1732" s="12"/>
      <c r="BI1732" s="12"/>
      <c r="BJ1732" s="12"/>
      <c r="BK1732" s="80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</row>
    <row r="1733" spans="1:76" s="3" customFormat="1" ht="24.9" customHeight="1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2"/>
      <c r="BF1733" s="12"/>
      <c r="BG1733" s="12"/>
      <c r="BH1733" s="12"/>
      <c r="BI1733" s="12"/>
      <c r="BJ1733" s="12"/>
      <c r="BK1733" s="80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</row>
  </sheetData>
  <mergeCells count="25">
    <mergeCell ref="P2:W2"/>
    <mergeCell ref="F2:M2"/>
    <mergeCell ref="F3:G3"/>
    <mergeCell ref="H3:I3"/>
    <mergeCell ref="J3:K3"/>
    <mergeCell ref="L3:M3"/>
    <mergeCell ref="P3:Q3"/>
    <mergeCell ref="R3:S3"/>
    <mergeCell ref="T3:U3"/>
    <mergeCell ref="V3:W3"/>
    <mergeCell ref="AF3:AG3"/>
    <mergeCell ref="AJ3:AK3"/>
    <mergeCell ref="AL3:AM3"/>
    <mergeCell ref="AN3:AO3"/>
    <mergeCell ref="AJ2:AQ2"/>
    <mergeCell ref="Z2:AG2"/>
    <mergeCell ref="AP3:AQ3"/>
    <mergeCell ref="Z3:AA3"/>
    <mergeCell ref="AB3:AC3"/>
    <mergeCell ref="AD3:AE3"/>
    <mergeCell ref="AT2:BA2"/>
    <mergeCell ref="AT3:AU3"/>
    <mergeCell ref="AV3:AW3"/>
    <mergeCell ref="AX3:AY3"/>
    <mergeCell ref="AZ3:BA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6E27-0DE2-4C9E-A551-45BDAFDBCBA9}">
  <dimension ref="B2:N69"/>
  <sheetViews>
    <sheetView topLeftCell="A19" workbookViewId="0">
      <selection activeCell="B37" sqref="B37"/>
    </sheetView>
  </sheetViews>
  <sheetFormatPr defaultRowHeight="14.5" x14ac:dyDescent="0.35"/>
  <cols>
    <col min="1" max="1" width="1.453125" style="201" customWidth="1"/>
    <col min="2" max="2" width="41.1796875" style="201" customWidth="1"/>
    <col min="3" max="14" width="14.453125" style="201" customWidth="1"/>
    <col min="15" max="16384" width="8.7265625" style="201"/>
  </cols>
  <sheetData>
    <row r="2" spans="2:14" x14ac:dyDescent="0.35">
      <c r="B2" s="212" t="s">
        <v>132</v>
      </c>
    </row>
    <row r="3" spans="2:14" ht="72.5" x14ac:dyDescent="0.35">
      <c r="B3" s="203"/>
      <c r="C3" s="202" t="s">
        <v>133</v>
      </c>
      <c r="D3" s="202" t="s">
        <v>134</v>
      </c>
      <c r="E3" s="202" t="s">
        <v>135</v>
      </c>
      <c r="F3" s="202" t="s">
        <v>136</v>
      </c>
      <c r="G3" s="202" t="s">
        <v>137</v>
      </c>
      <c r="H3" s="211" t="s">
        <v>138</v>
      </c>
      <c r="I3" s="272" t="s">
        <v>139</v>
      </c>
      <c r="J3" s="272"/>
      <c r="K3" s="272"/>
      <c r="L3" s="272"/>
      <c r="M3" s="272"/>
      <c r="N3" s="272"/>
    </row>
    <row r="4" spans="2:14" ht="29" x14ac:dyDescent="0.35">
      <c r="B4" s="229" t="s">
        <v>140</v>
      </c>
      <c r="C4" s="220"/>
      <c r="D4" s="220"/>
      <c r="E4" s="220"/>
      <c r="F4" s="215">
        <f>IFERROR(AVERAGE(C4:E4),0)</f>
        <v>0</v>
      </c>
      <c r="G4" s="220"/>
      <c r="H4" s="216">
        <f>F4+G4</f>
        <v>0</v>
      </c>
      <c r="I4" s="273"/>
      <c r="J4" s="273"/>
      <c r="K4" s="273"/>
      <c r="L4" s="273"/>
      <c r="M4" s="273"/>
      <c r="N4" s="273"/>
    </row>
    <row r="5" spans="2:14" x14ac:dyDescent="0.35">
      <c r="B5" s="227" t="s">
        <v>141</v>
      </c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</row>
    <row r="6" spans="2:14" x14ac:dyDescent="0.35">
      <c r="B6" s="228" t="s">
        <v>142</v>
      </c>
      <c r="C6" s="233">
        <f>C35</f>
        <v>0</v>
      </c>
      <c r="D6" s="233">
        <f>G35</f>
        <v>0</v>
      </c>
      <c r="E6" s="233">
        <f>K35</f>
        <v>0</v>
      </c>
      <c r="F6" s="215">
        <f t="shared" ref="F6:F8" si="0">IFERROR(AVERAGE(C6:E6),0)</f>
        <v>0</v>
      </c>
      <c r="G6" s="220"/>
      <c r="H6" s="216">
        <f t="shared" ref="H6:H8" si="1">F6+G6</f>
        <v>0</v>
      </c>
      <c r="I6" s="273"/>
      <c r="J6" s="273"/>
      <c r="K6" s="273"/>
      <c r="L6" s="273"/>
      <c r="M6" s="273"/>
      <c r="N6" s="273"/>
    </row>
    <row r="7" spans="2:14" x14ac:dyDescent="0.35">
      <c r="B7" s="228" t="s">
        <v>143</v>
      </c>
      <c r="C7" s="233">
        <f>D35</f>
        <v>0</v>
      </c>
      <c r="D7" s="233">
        <f>H35</f>
        <v>0</v>
      </c>
      <c r="E7" s="233">
        <f>L35</f>
        <v>0</v>
      </c>
      <c r="F7" s="215">
        <f t="shared" si="0"/>
        <v>0</v>
      </c>
      <c r="G7" s="220"/>
      <c r="H7" s="216">
        <f t="shared" si="1"/>
        <v>0</v>
      </c>
      <c r="I7" s="273"/>
      <c r="J7" s="273"/>
      <c r="K7" s="273"/>
      <c r="L7" s="273"/>
      <c r="M7" s="273"/>
      <c r="N7" s="273"/>
    </row>
    <row r="8" spans="2:14" ht="15" thickBot="1" x14ac:dyDescent="0.4">
      <c r="B8" s="228" t="s">
        <v>144</v>
      </c>
      <c r="C8" s="233">
        <f>E35</f>
        <v>0</v>
      </c>
      <c r="D8" s="233">
        <f>I35</f>
        <v>0</v>
      </c>
      <c r="E8" s="233">
        <f>M35</f>
        <v>0</v>
      </c>
      <c r="F8" s="234">
        <f t="shared" si="0"/>
        <v>0</v>
      </c>
      <c r="G8" s="220"/>
      <c r="H8" s="235">
        <f t="shared" si="1"/>
        <v>0</v>
      </c>
      <c r="I8" s="273"/>
      <c r="J8" s="273"/>
      <c r="K8" s="273"/>
      <c r="L8" s="273"/>
      <c r="M8" s="273"/>
      <c r="N8" s="273"/>
    </row>
    <row r="9" spans="2:14" ht="15.65" customHeight="1" thickTop="1" thickBot="1" x14ac:dyDescent="0.4">
      <c r="B9" s="206" t="s">
        <v>145</v>
      </c>
      <c r="C9" s="208"/>
      <c r="D9" s="208"/>
      <c r="E9" s="209"/>
      <c r="F9" s="222">
        <f>IFERROR(SUM(F6:F8)/F4,0)</f>
        <v>0</v>
      </c>
      <c r="G9" s="224"/>
      <c r="H9" s="210">
        <f>IFERROR(SUM(H6:H8)/H4,0)</f>
        <v>0</v>
      </c>
      <c r="I9" s="274" t="s">
        <v>146</v>
      </c>
      <c r="J9" s="275"/>
      <c r="K9" s="275"/>
      <c r="L9" s="275"/>
      <c r="M9" s="275"/>
      <c r="N9" s="276"/>
    </row>
    <row r="10" spans="2:14" ht="15.65" customHeight="1" thickTop="1" x14ac:dyDescent="0.35">
      <c r="B10" s="226"/>
      <c r="C10" s="223"/>
      <c r="D10" s="223"/>
      <c r="E10" s="223"/>
      <c r="F10" s="223"/>
      <c r="G10" s="223"/>
      <c r="H10" s="223"/>
      <c r="I10" s="225"/>
      <c r="J10" s="225"/>
      <c r="K10" s="225"/>
      <c r="L10" s="225"/>
      <c r="M10" s="225"/>
      <c r="N10" s="225"/>
    </row>
    <row r="11" spans="2:14" x14ac:dyDescent="0.35">
      <c r="B11" s="212" t="s">
        <v>147</v>
      </c>
    </row>
    <row r="12" spans="2:14" ht="29" x14ac:dyDescent="0.35">
      <c r="B12" s="202" t="s">
        <v>148</v>
      </c>
      <c r="C12" s="202" t="s">
        <v>149</v>
      </c>
      <c r="D12" s="202" t="s">
        <v>150</v>
      </c>
      <c r="E12" s="202" t="s">
        <v>151</v>
      </c>
      <c r="F12" s="202" t="s">
        <v>152</v>
      </c>
      <c r="G12" s="202" t="s">
        <v>149</v>
      </c>
      <c r="H12" s="202" t="s">
        <v>150</v>
      </c>
      <c r="I12" s="202" t="s">
        <v>151</v>
      </c>
      <c r="J12" s="202" t="s">
        <v>153</v>
      </c>
      <c r="K12" s="202" t="s">
        <v>149</v>
      </c>
      <c r="L12" s="202" t="s">
        <v>150</v>
      </c>
      <c r="M12" s="202" t="s">
        <v>151</v>
      </c>
      <c r="N12" s="202" t="s">
        <v>154</v>
      </c>
    </row>
    <row r="13" spans="2:14" x14ac:dyDescent="0.35">
      <c r="B13" s="207" t="s">
        <v>155</v>
      </c>
      <c r="C13" s="204"/>
      <c r="D13" s="204"/>
      <c r="E13" s="204"/>
      <c r="F13" s="205"/>
      <c r="G13" s="204"/>
      <c r="H13" s="204"/>
      <c r="I13" s="204"/>
      <c r="J13" s="205"/>
      <c r="K13" s="204"/>
      <c r="L13" s="204"/>
      <c r="M13" s="204"/>
      <c r="N13" s="205"/>
    </row>
    <row r="14" spans="2:14" x14ac:dyDescent="0.35">
      <c r="B14" s="230" t="s">
        <v>156</v>
      </c>
      <c r="C14" s="220"/>
      <c r="D14" s="220"/>
      <c r="E14" s="220"/>
      <c r="F14" s="232">
        <f t="shared" ref="F14:F35" si="2">SUM(C14:E14)</f>
        <v>0</v>
      </c>
      <c r="G14" s="220"/>
      <c r="H14" s="220"/>
      <c r="I14" s="220"/>
      <c r="J14" s="232">
        <f t="shared" ref="J14:J34" si="3">SUM(G14:I14)</f>
        <v>0</v>
      </c>
      <c r="K14" s="220"/>
      <c r="L14" s="220"/>
      <c r="M14" s="220"/>
      <c r="N14" s="232">
        <f t="shared" ref="N14:N35" si="4">SUM(K14:M14)</f>
        <v>0</v>
      </c>
    </row>
    <row r="15" spans="2:14" x14ac:dyDescent="0.35">
      <c r="B15" s="230" t="s">
        <v>157</v>
      </c>
      <c r="C15" s="220"/>
      <c r="D15" s="220"/>
      <c r="E15" s="220"/>
      <c r="F15" s="232">
        <f t="shared" si="2"/>
        <v>0</v>
      </c>
      <c r="G15" s="220"/>
      <c r="H15" s="220"/>
      <c r="I15" s="220"/>
      <c r="J15" s="232">
        <f t="shared" si="3"/>
        <v>0</v>
      </c>
      <c r="K15" s="220"/>
      <c r="L15" s="220"/>
      <c r="M15" s="220"/>
      <c r="N15" s="232">
        <f t="shared" si="4"/>
        <v>0</v>
      </c>
    </row>
    <row r="16" spans="2:14" x14ac:dyDescent="0.35">
      <c r="B16" s="230" t="s">
        <v>158</v>
      </c>
      <c r="C16" s="220"/>
      <c r="D16" s="220"/>
      <c r="E16" s="220"/>
      <c r="F16" s="232">
        <f t="shared" si="2"/>
        <v>0</v>
      </c>
      <c r="G16" s="220"/>
      <c r="H16" s="220"/>
      <c r="I16" s="220"/>
      <c r="J16" s="232">
        <f t="shared" si="3"/>
        <v>0</v>
      </c>
      <c r="K16" s="220"/>
      <c r="L16" s="220"/>
      <c r="M16" s="220"/>
      <c r="N16" s="232">
        <f t="shared" si="4"/>
        <v>0</v>
      </c>
    </row>
    <row r="17" spans="2:14" x14ac:dyDescent="0.35">
      <c r="B17" s="230" t="s">
        <v>159</v>
      </c>
      <c r="C17" s="220"/>
      <c r="D17" s="220"/>
      <c r="E17" s="220"/>
      <c r="F17" s="232">
        <f t="shared" si="2"/>
        <v>0</v>
      </c>
      <c r="G17" s="220"/>
      <c r="H17" s="220"/>
      <c r="I17" s="220"/>
      <c r="J17" s="232">
        <f t="shared" si="3"/>
        <v>0</v>
      </c>
      <c r="K17" s="220"/>
      <c r="L17" s="220"/>
      <c r="M17" s="220"/>
      <c r="N17" s="232">
        <f t="shared" si="4"/>
        <v>0</v>
      </c>
    </row>
    <row r="18" spans="2:14" x14ac:dyDescent="0.35">
      <c r="B18" s="230" t="s">
        <v>160</v>
      </c>
      <c r="C18" s="220"/>
      <c r="D18" s="220"/>
      <c r="E18" s="220"/>
      <c r="F18" s="232">
        <f t="shared" si="2"/>
        <v>0</v>
      </c>
      <c r="G18" s="220"/>
      <c r="H18" s="220"/>
      <c r="I18" s="220"/>
      <c r="J18" s="232">
        <f t="shared" si="3"/>
        <v>0</v>
      </c>
      <c r="K18" s="220"/>
      <c r="L18" s="220"/>
      <c r="M18" s="220"/>
      <c r="N18" s="232">
        <f t="shared" si="4"/>
        <v>0</v>
      </c>
    </row>
    <row r="19" spans="2:14" ht="15" customHeight="1" x14ac:dyDescent="0.35">
      <c r="B19" s="230" t="s">
        <v>161</v>
      </c>
      <c r="C19" s="220"/>
      <c r="D19" s="220"/>
      <c r="E19" s="220"/>
      <c r="F19" s="232">
        <f t="shared" si="2"/>
        <v>0</v>
      </c>
      <c r="G19" s="220"/>
      <c r="H19" s="220"/>
      <c r="I19" s="220"/>
      <c r="J19" s="232">
        <f t="shared" si="3"/>
        <v>0</v>
      </c>
      <c r="K19" s="220"/>
      <c r="L19" s="220"/>
      <c r="M19" s="220"/>
      <c r="N19" s="232">
        <f t="shared" si="4"/>
        <v>0</v>
      </c>
    </row>
    <row r="20" spans="2:14" x14ac:dyDescent="0.35">
      <c r="B20" s="230" t="s">
        <v>162</v>
      </c>
      <c r="C20" s="220"/>
      <c r="D20" s="220"/>
      <c r="E20" s="220"/>
      <c r="F20" s="232">
        <f t="shared" si="2"/>
        <v>0</v>
      </c>
      <c r="G20" s="220"/>
      <c r="H20" s="220"/>
      <c r="I20" s="220"/>
      <c r="J20" s="232">
        <f t="shared" si="3"/>
        <v>0</v>
      </c>
      <c r="K20" s="220"/>
      <c r="L20" s="220"/>
      <c r="M20" s="220"/>
      <c r="N20" s="232">
        <f t="shared" si="4"/>
        <v>0</v>
      </c>
    </row>
    <row r="21" spans="2:14" ht="15" customHeight="1" x14ac:dyDescent="0.35">
      <c r="B21" s="230" t="s">
        <v>163</v>
      </c>
      <c r="C21" s="220"/>
      <c r="D21" s="220"/>
      <c r="E21" s="220"/>
      <c r="F21" s="232">
        <f t="shared" si="2"/>
        <v>0</v>
      </c>
      <c r="G21" s="220"/>
      <c r="H21" s="220"/>
      <c r="I21" s="220"/>
      <c r="J21" s="232">
        <f t="shared" si="3"/>
        <v>0</v>
      </c>
      <c r="K21" s="220"/>
      <c r="L21" s="220"/>
      <c r="M21" s="220"/>
      <c r="N21" s="232">
        <f t="shared" si="4"/>
        <v>0</v>
      </c>
    </row>
    <row r="22" spans="2:14" x14ac:dyDescent="0.35">
      <c r="B22" s="230" t="s">
        <v>164</v>
      </c>
      <c r="C22" s="220"/>
      <c r="D22" s="220"/>
      <c r="E22" s="220"/>
      <c r="F22" s="232">
        <f t="shared" si="2"/>
        <v>0</v>
      </c>
      <c r="G22" s="220"/>
      <c r="H22" s="220"/>
      <c r="I22" s="220"/>
      <c r="J22" s="232">
        <f t="shared" si="3"/>
        <v>0</v>
      </c>
      <c r="K22" s="220"/>
      <c r="L22" s="220"/>
      <c r="M22" s="220"/>
      <c r="N22" s="232">
        <f t="shared" si="4"/>
        <v>0</v>
      </c>
    </row>
    <row r="23" spans="2:14" x14ac:dyDescent="0.35">
      <c r="B23" s="230" t="s">
        <v>165</v>
      </c>
      <c r="C23" s="220"/>
      <c r="D23" s="220"/>
      <c r="E23" s="220"/>
      <c r="F23" s="232">
        <f t="shared" si="2"/>
        <v>0</v>
      </c>
      <c r="G23" s="220"/>
      <c r="H23" s="220"/>
      <c r="I23" s="220"/>
      <c r="J23" s="232">
        <f t="shared" si="3"/>
        <v>0</v>
      </c>
      <c r="K23" s="220"/>
      <c r="L23" s="220"/>
      <c r="M23" s="220"/>
      <c r="N23" s="232">
        <f t="shared" si="4"/>
        <v>0</v>
      </c>
    </row>
    <row r="24" spans="2:14" x14ac:dyDescent="0.35">
      <c r="B24" s="230" t="s">
        <v>166</v>
      </c>
      <c r="C24" s="220"/>
      <c r="D24" s="220"/>
      <c r="E24" s="220"/>
      <c r="F24" s="232">
        <f t="shared" si="2"/>
        <v>0</v>
      </c>
      <c r="G24" s="220"/>
      <c r="H24" s="220"/>
      <c r="I24" s="220"/>
      <c r="J24" s="232">
        <f t="shared" si="3"/>
        <v>0</v>
      </c>
      <c r="K24" s="220"/>
      <c r="L24" s="220"/>
      <c r="M24" s="220"/>
      <c r="N24" s="232">
        <f t="shared" si="4"/>
        <v>0</v>
      </c>
    </row>
    <row r="25" spans="2:14" x14ac:dyDescent="0.35">
      <c r="B25" s="230" t="s">
        <v>167</v>
      </c>
      <c r="C25" s="220"/>
      <c r="D25" s="220"/>
      <c r="E25" s="220"/>
      <c r="F25" s="232">
        <f t="shared" si="2"/>
        <v>0</v>
      </c>
      <c r="G25" s="220"/>
      <c r="H25" s="220"/>
      <c r="I25" s="220"/>
      <c r="J25" s="232">
        <f t="shared" si="3"/>
        <v>0</v>
      </c>
      <c r="K25" s="220"/>
      <c r="L25" s="220"/>
      <c r="M25" s="220"/>
      <c r="N25" s="232">
        <f t="shared" si="4"/>
        <v>0</v>
      </c>
    </row>
    <row r="26" spans="2:14" x14ac:dyDescent="0.35">
      <c r="B26" s="230" t="s">
        <v>168</v>
      </c>
      <c r="C26" s="220"/>
      <c r="D26" s="220"/>
      <c r="E26" s="220"/>
      <c r="F26" s="232">
        <f t="shared" si="2"/>
        <v>0</v>
      </c>
      <c r="G26" s="220"/>
      <c r="H26" s="220"/>
      <c r="I26" s="220"/>
      <c r="J26" s="232">
        <f t="shared" si="3"/>
        <v>0</v>
      </c>
      <c r="K26" s="220"/>
      <c r="L26" s="220"/>
      <c r="M26" s="220"/>
      <c r="N26" s="232">
        <f t="shared" si="4"/>
        <v>0</v>
      </c>
    </row>
    <row r="27" spans="2:14" x14ac:dyDescent="0.35">
      <c r="B27" s="230" t="s">
        <v>169</v>
      </c>
      <c r="C27" s="220"/>
      <c r="D27" s="220"/>
      <c r="E27" s="220"/>
      <c r="F27" s="232">
        <f t="shared" si="2"/>
        <v>0</v>
      </c>
      <c r="G27" s="220"/>
      <c r="H27" s="220"/>
      <c r="I27" s="220"/>
      <c r="J27" s="232">
        <f t="shared" si="3"/>
        <v>0</v>
      </c>
      <c r="K27" s="220"/>
      <c r="L27" s="220"/>
      <c r="M27" s="220"/>
      <c r="N27" s="232">
        <f t="shared" si="4"/>
        <v>0</v>
      </c>
    </row>
    <row r="28" spans="2:14" x14ac:dyDescent="0.35">
      <c r="B28" s="230" t="s">
        <v>170</v>
      </c>
      <c r="C28" s="220"/>
      <c r="D28" s="220"/>
      <c r="E28" s="220"/>
      <c r="F28" s="232">
        <f t="shared" si="2"/>
        <v>0</v>
      </c>
      <c r="G28" s="220"/>
      <c r="H28" s="220"/>
      <c r="I28" s="220"/>
      <c r="J28" s="232">
        <f t="shared" si="3"/>
        <v>0</v>
      </c>
      <c r="K28" s="220"/>
      <c r="L28" s="220"/>
      <c r="M28" s="220"/>
      <c r="N28" s="232">
        <f t="shared" si="4"/>
        <v>0</v>
      </c>
    </row>
    <row r="29" spans="2:14" x14ac:dyDescent="0.35">
      <c r="B29" s="230" t="s">
        <v>171</v>
      </c>
      <c r="C29" s="220"/>
      <c r="D29" s="220"/>
      <c r="E29" s="220"/>
      <c r="F29" s="232">
        <f t="shared" si="2"/>
        <v>0</v>
      </c>
      <c r="G29" s="220"/>
      <c r="H29" s="220"/>
      <c r="I29" s="220"/>
      <c r="J29" s="232">
        <f t="shared" si="3"/>
        <v>0</v>
      </c>
      <c r="K29" s="220"/>
      <c r="L29" s="220"/>
      <c r="M29" s="220"/>
      <c r="N29" s="232">
        <f t="shared" si="4"/>
        <v>0</v>
      </c>
    </row>
    <row r="30" spans="2:14" x14ac:dyDescent="0.35">
      <c r="B30" s="230" t="s">
        <v>172</v>
      </c>
      <c r="C30" s="220"/>
      <c r="D30" s="220"/>
      <c r="E30" s="220"/>
      <c r="F30" s="232">
        <f t="shared" si="2"/>
        <v>0</v>
      </c>
      <c r="G30" s="220"/>
      <c r="H30" s="220"/>
      <c r="I30" s="220"/>
      <c r="J30" s="232">
        <f t="shared" si="3"/>
        <v>0</v>
      </c>
      <c r="K30" s="220"/>
      <c r="L30" s="220"/>
      <c r="M30" s="220"/>
      <c r="N30" s="232">
        <f t="shared" si="4"/>
        <v>0</v>
      </c>
    </row>
    <row r="31" spans="2:14" x14ac:dyDescent="0.35">
      <c r="B31" s="230" t="s">
        <v>173</v>
      </c>
      <c r="C31" s="220"/>
      <c r="D31" s="220"/>
      <c r="E31" s="220"/>
      <c r="F31" s="232">
        <f t="shared" si="2"/>
        <v>0</v>
      </c>
      <c r="G31" s="220"/>
      <c r="H31" s="220"/>
      <c r="I31" s="220"/>
      <c r="J31" s="232">
        <f t="shared" si="3"/>
        <v>0</v>
      </c>
      <c r="K31" s="220"/>
      <c r="L31" s="220"/>
      <c r="M31" s="220"/>
      <c r="N31" s="232">
        <f t="shared" si="4"/>
        <v>0</v>
      </c>
    </row>
    <row r="32" spans="2:14" x14ac:dyDescent="0.35">
      <c r="B32" s="203" t="s">
        <v>174</v>
      </c>
      <c r="C32" s="232">
        <f>SUM(C14:C31)</f>
        <v>0</v>
      </c>
      <c r="D32" s="232">
        <f>SUM(D14:D31)</f>
        <v>0</v>
      </c>
      <c r="E32" s="232">
        <f>SUM(E14:E31)</f>
        <v>0</v>
      </c>
      <c r="F32" s="232">
        <f t="shared" si="2"/>
        <v>0</v>
      </c>
      <c r="G32" s="232">
        <f>SUM(G14:G31)</f>
        <v>0</v>
      </c>
      <c r="H32" s="232">
        <f>SUM(H14:H31)</f>
        <v>0</v>
      </c>
      <c r="I32" s="232">
        <f>SUM(I14:I31)</f>
        <v>0</v>
      </c>
      <c r="J32" s="232">
        <f t="shared" si="3"/>
        <v>0</v>
      </c>
      <c r="K32" s="232">
        <f>SUM(K14:K31)</f>
        <v>0</v>
      </c>
      <c r="L32" s="232">
        <f>SUM(L14:L31)</f>
        <v>0</v>
      </c>
      <c r="M32" s="232">
        <f>SUM(M14:M31)</f>
        <v>0</v>
      </c>
      <c r="N32" s="232">
        <f t="shared" si="4"/>
        <v>0</v>
      </c>
    </row>
    <row r="33" spans="2:14" x14ac:dyDescent="0.35">
      <c r="B33" s="230" t="s">
        <v>175</v>
      </c>
      <c r="C33" s="220"/>
      <c r="D33" s="220"/>
      <c r="E33" s="220"/>
      <c r="F33" s="232">
        <f t="shared" si="2"/>
        <v>0</v>
      </c>
      <c r="G33" s="220"/>
      <c r="H33" s="220"/>
      <c r="I33" s="220"/>
      <c r="J33" s="232">
        <f t="shared" si="3"/>
        <v>0</v>
      </c>
      <c r="K33" s="220"/>
      <c r="L33" s="220"/>
      <c r="M33" s="220"/>
      <c r="N33" s="232">
        <f t="shared" si="4"/>
        <v>0</v>
      </c>
    </row>
    <row r="34" spans="2:14" x14ac:dyDescent="0.35">
      <c r="B34" s="231" t="s">
        <v>176</v>
      </c>
      <c r="C34" s="220"/>
      <c r="D34" s="220"/>
      <c r="E34" s="220"/>
      <c r="F34" s="232">
        <f t="shared" si="2"/>
        <v>0</v>
      </c>
      <c r="G34" s="220"/>
      <c r="H34" s="220"/>
      <c r="I34" s="220"/>
      <c r="J34" s="232">
        <f t="shared" si="3"/>
        <v>0</v>
      </c>
      <c r="K34" s="220"/>
      <c r="L34" s="220"/>
      <c r="M34" s="220"/>
      <c r="N34" s="232">
        <f t="shared" si="4"/>
        <v>0</v>
      </c>
    </row>
    <row r="35" spans="2:14" x14ac:dyDescent="0.35">
      <c r="B35" s="241" t="s">
        <v>177</v>
      </c>
      <c r="C35" s="242">
        <f>SUM(C32:C34)</f>
        <v>0</v>
      </c>
      <c r="D35" s="242">
        <f t="shared" ref="D35:E35" si="5">SUM(D32:D34)</f>
        <v>0</v>
      </c>
      <c r="E35" s="242">
        <f t="shared" si="5"/>
        <v>0</v>
      </c>
      <c r="F35" s="242">
        <f t="shared" si="2"/>
        <v>0</v>
      </c>
      <c r="G35" s="242">
        <f>SUM(G32:G34)</f>
        <v>0</v>
      </c>
      <c r="H35" s="242">
        <f t="shared" ref="H35:I35" si="6">SUM(H32:H34)</f>
        <v>0</v>
      </c>
      <c r="I35" s="242">
        <f t="shared" si="6"/>
        <v>0</v>
      </c>
      <c r="J35" s="242">
        <f>SUM(G35:I35)</f>
        <v>0</v>
      </c>
      <c r="K35" s="242">
        <f>SUM(K32:K34)</f>
        <v>0</v>
      </c>
      <c r="L35" s="242">
        <f t="shared" ref="L35:M35" si="7">SUM(L32:L34)</f>
        <v>0</v>
      </c>
      <c r="M35" s="242">
        <f t="shared" si="7"/>
        <v>0</v>
      </c>
      <c r="N35" s="242">
        <f t="shared" si="4"/>
        <v>0</v>
      </c>
    </row>
    <row r="37" spans="2:14" x14ac:dyDescent="0.35">
      <c r="B37" s="212" t="s">
        <v>207</v>
      </c>
    </row>
    <row r="38" spans="2:14" x14ac:dyDescent="0.35">
      <c r="B38" s="203"/>
      <c r="C38" s="202" t="s">
        <v>133</v>
      </c>
      <c r="D38" s="202" t="s">
        <v>134</v>
      </c>
      <c r="E38" s="202" t="s">
        <v>135</v>
      </c>
      <c r="F38" s="202" t="s">
        <v>178</v>
      </c>
      <c r="G38" s="202" t="s">
        <v>179</v>
      </c>
      <c r="H38" s="211" t="s">
        <v>74</v>
      </c>
      <c r="I38" s="217" t="s">
        <v>139</v>
      </c>
      <c r="J38" s="218"/>
      <c r="K38" s="218"/>
      <c r="L38" s="218"/>
      <c r="M38" s="218"/>
      <c r="N38" s="219"/>
    </row>
    <row r="39" spans="2:14" x14ac:dyDescent="0.35">
      <c r="B39" s="227" t="s">
        <v>180</v>
      </c>
      <c r="C39" s="237"/>
      <c r="D39" s="237"/>
      <c r="E39" s="237"/>
      <c r="F39" s="237"/>
      <c r="G39" s="237"/>
      <c r="H39" s="215">
        <f>SUM(C39:G39)</f>
        <v>0</v>
      </c>
      <c r="I39" s="280"/>
      <c r="J39" s="281"/>
      <c r="K39" s="281"/>
      <c r="L39" s="281"/>
      <c r="M39" s="281"/>
      <c r="N39" s="282"/>
    </row>
    <row r="40" spans="2:14" ht="7.5" customHeight="1" x14ac:dyDescent="0.35">
      <c r="B40" s="283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5"/>
    </row>
    <row r="41" spans="2:14" x14ac:dyDescent="0.35">
      <c r="B41" s="236" t="s">
        <v>181</v>
      </c>
      <c r="C41" s="239">
        <f>$H$9</f>
        <v>0</v>
      </c>
      <c r="D41" s="239">
        <f t="shared" ref="D41:G41" si="8">$H$9</f>
        <v>0</v>
      </c>
      <c r="E41" s="239">
        <f t="shared" si="8"/>
        <v>0</v>
      </c>
      <c r="F41" s="239">
        <f t="shared" si="8"/>
        <v>0</v>
      </c>
      <c r="G41" s="239">
        <f t="shared" si="8"/>
        <v>0</v>
      </c>
      <c r="H41" s="215"/>
      <c r="I41" s="273"/>
      <c r="J41" s="273"/>
      <c r="K41" s="273"/>
      <c r="L41" s="273"/>
      <c r="M41" s="273"/>
      <c r="N41" s="273"/>
    </row>
    <row r="42" spans="2:14" x14ac:dyDescent="0.35">
      <c r="B42" s="227" t="s">
        <v>182</v>
      </c>
      <c r="C42" s="238">
        <f>C39*$H$9</f>
        <v>0</v>
      </c>
      <c r="D42" s="238">
        <f t="shared" ref="D42:G42" si="9">D39*$H$9</f>
        <v>0</v>
      </c>
      <c r="E42" s="238">
        <f t="shared" si="9"/>
        <v>0</v>
      </c>
      <c r="F42" s="238">
        <f t="shared" si="9"/>
        <v>0</v>
      </c>
      <c r="G42" s="238">
        <f t="shared" si="9"/>
        <v>0</v>
      </c>
      <c r="H42" s="215">
        <f>SUM(C42:G42)</f>
        <v>0</v>
      </c>
      <c r="I42" s="280"/>
      <c r="J42" s="281"/>
      <c r="K42" s="281"/>
      <c r="L42" s="281"/>
      <c r="M42" s="281"/>
      <c r="N42" s="282"/>
    </row>
    <row r="43" spans="2:14" ht="7.5" customHeight="1" x14ac:dyDescent="0.35">
      <c r="B43" s="283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5"/>
    </row>
    <row r="44" spans="2:14" x14ac:dyDescent="0.35">
      <c r="B44" s="227" t="s">
        <v>183</v>
      </c>
      <c r="C44" s="237"/>
      <c r="D44" s="237"/>
      <c r="E44" s="237"/>
      <c r="F44" s="237"/>
      <c r="G44" s="237"/>
      <c r="H44" s="215">
        <f>SUM(C44:G44)</f>
        <v>0</v>
      </c>
      <c r="I44" s="273"/>
      <c r="J44" s="273"/>
      <c r="K44" s="273"/>
      <c r="L44" s="273"/>
      <c r="M44" s="273"/>
      <c r="N44" s="273"/>
    </row>
    <row r="45" spans="2:14" x14ac:dyDescent="0.35">
      <c r="B45" s="227" t="s">
        <v>184</v>
      </c>
      <c r="C45" s="240" t="str">
        <f>IFERROR(C44/C39,"0%")</f>
        <v>0%</v>
      </c>
      <c r="D45" s="240" t="str">
        <f t="shared" ref="D45:G45" si="10">IFERROR(D44/D39,"0%")</f>
        <v>0%</v>
      </c>
      <c r="E45" s="240" t="str">
        <f t="shared" si="10"/>
        <v>0%</v>
      </c>
      <c r="F45" s="240" t="str">
        <f t="shared" si="10"/>
        <v>0%</v>
      </c>
      <c r="G45" s="240" t="str">
        <f t="shared" si="10"/>
        <v>0%</v>
      </c>
      <c r="H45" s="215"/>
      <c r="I45" s="273"/>
      <c r="J45" s="273"/>
      <c r="K45" s="273"/>
      <c r="L45" s="273"/>
      <c r="M45" s="273"/>
      <c r="N45" s="273"/>
    </row>
    <row r="47" spans="2:14" x14ac:dyDescent="0.35">
      <c r="B47" s="212" t="s">
        <v>185</v>
      </c>
    </row>
    <row r="48" spans="2:14" x14ac:dyDescent="0.35">
      <c r="B48" s="203"/>
      <c r="C48" s="202" t="s">
        <v>133</v>
      </c>
      <c r="D48" s="202" t="s">
        <v>134</v>
      </c>
      <c r="E48" s="202" t="s">
        <v>135</v>
      </c>
      <c r="F48" s="202" t="s">
        <v>178</v>
      </c>
      <c r="G48" s="202" t="s">
        <v>179</v>
      </c>
      <c r="H48" s="211" t="s">
        <v>74</v>
      </c>
      <c r="I48" s="217" t="s">
        <v>139</v>
      </c>
      <c r="J48" s="218"/>
      <c r="K48" s="218"/>
      <c r="L48" s="218"/>
      <c r="M48" s="218"/>
      <c r="N48" s="219"/>
    </row>
    <row r="49" spans="2:14" x14ac:dyDescent="0.35">
      <c r="B49" s="228" t="s">
        <v>186</v>
      </c>
      <c r="C49" s="221"/>
      <c r="D49" s="221"/>
      <c r="E49" s="221"/>
      <c r="F49" s="221"/>
      <c r="G49" s="221"/>
      <c r="H49" s="216">
        <f t="shared" ref="H49:H52" si="11">SUM(C49:G49)</f>
        <v>0</v>
      </c>
      <c r="I49" s="273"/>
      <c r="J49" s="273"/>
      <c r="K49" s="273"/>
      <c r="L49" s="273"/>
      <c r="M49" s="273"/>
      <c r="N49" s="273"/>
    </row>
    <row r="50" spans="2:14" x14ac:dyDescent="0.35">
      <c r="B50" s="228" t="s">
        <v>187</v>
      </c>
      <c r="C50" s="221"/>
      <c r="D50" s="221"/>
      <c r="E50" s="221"/>
      <c r="F50" s="221"/>
      <c r="G50" s="221"/>
      <c r="H50" s="216">
        <f t="shared" si="11"/>
        <v>0</v>
      </c>
      <c r="I50" s="273"/>
      <c r="J50" s="273"/>
      <c r="K50" s="273"/>
      <c r="L50" s="273"/>
      <c r="M50" s="273"/>
      <c r="N50" s="273"/>
    </row>
    <row r="51" spans="2:14" x14ac:dyDescent="0.35">
      <c r="B51" s="228" t="s">
        <v>188</v>
      </c>
      <c r="C51" s="221"/>
      <c r="D51" s="221"/>
      <c r="E51" s="221"/>
      <c r="F51" s="221"/>
      <c r="G51" s="221"/>
      <c r="H51" s="216">
        <f t="shared" si="11"/>
        <v>0</v>
      </c>
      <c r="I51" s="280"/>
      <c r="J51" s="281"/>
      <c r="K51" s="281"/>
      <c r="L51" s="281"/>
      <c r="M51" s="281"/>
      <c r="N51" s="282"/>
    </row>
    <row r="52" spans="2:14" x14ac:dyDescent="0.35">
      <c r="B52" s="228" t="s">
        <v>189</v>
      </c>
      <c r="C52" s="221"/>
      <c r="D52" s="221"/>
      <c r="E52" s="221"/>
      <c r="F52" s="221"/>
      <c r="G52" s="221"/>
      <c r="H52" s="216">
        <f t="shared" si="11"/>
        <v>0</v>
      </c>
      <c r="I52" s="273"/>
      <c r="J52" s="273"/>
      <c r="K52" s="273"/>
      <c r="L52" s="273"/>
      <c r="M52" s="273"/>
      <c r="N52" s="273"/>
    </row>
    <row r="53" spans="2:14" x14ac:dyDescent="0.35">
      <c r="B53" s="206" t="s">
        <v>190</v>
      </c>
      <c r="C53" s="214">
        <f>SUM(C49:C52)</f>
        <v>0</v>
      </c>
      <c r="D53" s="214">
        <f t="shared" ref="D53:H53" si="12">SUM(D49:D52)</f>
        <v>0</v>
      </c>
      <c r="E53" s="214">
        <f t="shared" si="12"/>
        <v>0</v>
      </c>
      <c r="F53" s="214">
        <f t="shared" si="12"/>
        <v>0</v>
      </c>
      <c r="G53" s="214">
        <f t="shared" si="12"/>
        <v>0</v>
      </c>
      <c r="H53" s="214">
        <f t="shared" si="12"/>
        <v>0</v>
      </c>
      <c r="I53" s="208"/>
      <c r="J53" s="206"/>
      <c r="K53" s="206"/>
      <c r="L53" s="206"/>
      <c r="M53" s="206"/>
      <c r="N53" s="206"/>
    </row>
    <row r="56" spans="2:14" x14ac:dyDescent="0.35">
      <c r="B56" s="212" t="s">
        <v>191</v>
      </c>
      <c r="C56" s="212"/>
      <c r="D56" s="212"/>
      <c r="E56" s="212"/>
      <c r="F56" s="212"/>
      <c r="G56" s="212"/>
      <c r="H56" s="212"/>
      <c r="I56" s="213"/>
    </row>
    <row r="57" spans="2:14" x14ac:dyDescent="0.35">
      <c r="B57" s="263" t="s">
        <v>192</v>
      </c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5"/>
    </row>
    <row r="58" spans="2:14" x14ac:dyDescent="0.35">
      <c r="B58" s="266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8"/>
    </row>
    <row r="59" spans="2:14" x14ac:dyDescent="0.35">
      <c r="B59" s="266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8"/>
    </row>
    <row r="60" spans="2:14" x14ac:dyDescent="0.35">
      <c r="B60" s="266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8"/>
    </row>
    <row r="61" spans="2:14" x14ac:dyDescent="0.35">
      <c r="B61" s="266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8"/>
    </row>
    <row r="62" spans="2:14" x14ac:dyDescent="0.35">
      <c r="B62" s="266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8"/>
    </row>
    <row r="63" spans="2:14" x14ac:dyDescent="0.35">
      <c r="B63" s="266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8"/>
    </row>
    <row r="64" spans="2:14" x14ac:dyDescent="0.35">
      <c r="B64" s="266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8"/>
    </row>
    <row r="65" spans="2:14" x14ac:dyDescent="0.35">
      <c r="B65" s="266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8"/>
    </row>
    <row r="66" spans="2:14" x14ac:dyDescent="0.35">
      <c r="B66" s="266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8"/>
    </row>
    <row r="67" spans="2:14" x14ac:dyDescent="0.35">
      <c r="B67" s="266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8"/>
    </row>
    <row r="68" spans="2:14" x14ac:dyDescent="0.35">
      <c r="B68" s="266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8"/>
    </row>
    <row r="69" spans="2:14" x14ac:dyDescent="0.35">
      <c r="B69" s="269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1"/>
    </row>
  </sheetData>
  <protectedRanges>
    <protectedRange sqref="B57" name="Sheet1"/>
  </protectedRanges>
  <mergeCells count="19">
    <mergeCell ref="I42:N42"/>
    <mergeCell ref="B43:N43"/>
    <mergeCell ref="B40:N40"/>
    <mergeCell ref="B57:N69"/>
    <mergeCell ref="I3:N3"/>
    <mergeCell ref="I4:N4"/>
    <mergeCell ref="I6:N6"/>
    <mergeCell ref="I7:N7"/>
    <mergeCell ref="I8:N8"/>
    <mergeCell ref="I45:N45"/>
    <mergeCell ref="I9:N9"/>
    <mergeCell ref="C5:N5"/>
    <mergeCell ref="I44:N44"/>
    <mergeCell ref="I49:N49"/>
    <mergeCell ref="I50:N50"/>
    <mergeCell ref="I51:N51"/>
    <mergeCell ref="I52:N52"/>
    <mergeCell ref="I41:N41"/>
    <mergeCell ref="I39:N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81DA-3A07-44B8-A0AA-6C466F9E5E54}">
  <sheetPr codeName="Sheet24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8</v>
      </c>
      <c r="G2" s="283" t="s">
        <v>27</v>
      </c>
      <c r="H2" s="285"/>
      <c r="I2" s="283" t="s">
        <v>28</v>
      </c>
      <c r="J2" s="285"/>
      <c r="K2" s="283" t="s">
        <v>29</v>
      </c>
      <c r="L2" s="285"/>
      <c r="M2" s="283" t="s">
        <v>30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107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71" t="s">
        <v>108</v>
      </c>
      <c r="H5" s="171" t="s">
        <v>108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71" t="s">
        <v>108</v>
      </c>
      <c r="H6" s="171" t="s">
        <v>108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si="0">SUM(G6:N6)</f>
        <v>0</v>
      </c>
    </row>
    <row r="7" spans="2:15" x14ac:dyDescent="0.35">
      <c r="F7" s="170" t="s">
        <v>21</v>
      </c>
      <c r="G7" s="171" t="s">
        <v>108</v>
      </c>
      <c r="H7" s="171" t="s">
        <v>108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si="0"/>
        <v>0</v>
      </c>
    </row>
    <row r="8" spans="2:15" x14ac:dyDescent="0.35">
      <c r="F8" s="170" t="s">
        <v>22</v>
      </c>
      <c r="G8" s="171" t="s">
        <v>108</v>
      </c>
      <c r="H8" s="171" t="s">
        <v>108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si="0"/>
        <v>0</v>
      </c>
    </row>
    <row r="9" spans="2:15" x14ac:dyDescent="0.35">
      <c r="F9" s="170" t="s">
        <v>23</v>
      </c>
      <c r="G9" s="171" t="s">
        <v>108</v>
      </c>
      <c r="H9" s="171" t="s">
        <v>108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3">IFERROR(J15/K15,"")</f>
        <v/>
      </c>
      <c r="M15" s="143"/>
      <c r="N15" s="138" t="str">
        <f t="shared" ref="N15:N32" si="4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3"/>
        <v/>
      </c>
      <c r="M16" s="143"/>
      <c r="N16" s="138" t="str">
        <f t="shared" si="4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3"/>
        <v/>
      </c>
      <c r="M17" s="143"/>
      <c r="N17" s="138" t="str">
        <f t="shared" si="4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3"/>
        <v/>
      </c>
      <c r="M18" s="143"/>
      <c r="N18" s="138" t="str">
        <f t="shared" si="4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3"/>
        <v/>
      </c>
      <c r="M19" s="143"/>
      <c r="N19" s="138" t="str">
        <f t="shared" si="4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3"/>
        <v/>
      </c>
      <c r="M20" s="143"/>
      <c r="N20" s="138" t="str">
        <f t="shared" si="4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3"/>
        <v/>
      </c>
      <c r="M21" s="143"/>
      <c r="N21" s="138" t="str">
        <f t="shared" si="4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3"/>
        <v/>
      </c>
      <c r="M22" s="143"/>
      <c r="N22" s="138" t="str">
        <f t="shared" si="4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3"/>
        <v/>
      </c>
      <c r="M23" s="143"/>
      <c r="N23" s="138" t="str">
        <f t="shared" si="4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3"/>
        <v/>
      </c>
      <c r="M24" s="143"/>
      <c r="N24" s="138" t="str">
        <f t="shared" si="4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3"/>
        <v/>
      </c>
      <c r="M25" s="143"/>
      <c r="N25" s="138" t="str">
        <f t="shared" si="4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3"/>
        <v/>
      </c>
      <c r="M26" s="143"/>
      <c r="N26" s="138" t="str">
        <f t="shared" si="4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ref="L27" si="5">IFERROR(J27/K27,"")</f>
        <v/>
      </c>
      <c r="M27" s="143"/>
      <c r="N27" s="138" t="str">
        <f t="shared" ref="N27" si="6">IFERROR(L27*M27,"")</f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3"/>
        <v/>
      </c>
      <c r="M28" s="143"/>
      <c r="N28" s="138" t="str">
        <f t="shared" si="4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3"/>
        <v/>
      </c>
      <c r="M29" s="143"/>
      <c r="N29" s="138" t="str">
        <f t="shared" si="4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3"/>
        <v/>
      </c>
      <c r="M30" s="143"/>
      <c r="N30" s="138" t="str">
        <f t="shared" si="4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3"/>
        <v/>
      </c>
      <c r="M31" s="143"/>
      <c r="N31" s="138" t="str">
        <f t="shared" si="4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3"/>
        <v/>
      </c>
      <c r="M32" s="143"/>
      <c r="N32" s="138" t="str">
        <f t="shared" si="4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A8CAF7-B981-49B2-B934-FF7C4A379EDA}">
          <x14:formula1>
            <xm:f>lists!$A$2:$A$6</xm:f>
          </x14:formula1>
          <xm:sqref>C14:C32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53F8-2B6C-4CEF-977A-FE6365EBDA13}">
  <sheetPr codeName="Sheet25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8</v>
      </c>
      <c r="G2" s="283" t="s">
        <v>27</v>
      </c>
      <c r="H2" s="285"/>
      <c r="I2" s="283" t="s">
        <v>28</v>
      </c>
      <c r="J2" s="285"/>
      <c r="K2" s="283" t="s">
        <v>29</v>
      </c>
      <c r="L2" s="285"/>
      <c r="M2" s="283" t="s">
        <v>30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H9" ca="1" si="1">SUMIF(INDIRECT(I$2&amp;"!C$14:C$999"),$F6,INDIRECT(I$2&amp;"!K$14:K$999"))-G6</f>
        <v>0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2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2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2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si="3"/>
        <v>0</v>
      </c>
      <c r="J10" s="53">
        <f t="shared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5">IFERROR(J15/K15,"")</f>
        <v/>
      </c>
      <c r="M15" s="143"/>
      <c r="N15" s="138" t="str">
        <f t="shared" ref="N15:N32" si="6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5"/>
        <v/>
      </c>
      <c r="M16" s="143"/>
      <c r="N16" s="138" t="str">
        <f t="shared" si="6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5"/>
        <v/>
      </c>
      <c r="M17" s="143"/>
      <c r="N17" s="138" t="str">
        <f t="shared" si="6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5"/>
        <v/>
      </c>
      <c r="M18" s="143"/>
      <c r="N18" s="138" t="str">
        <f t="shared" si="6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5"/>
        <v/>
      </c>
      <c r="M19" s="143"/>
      <c r="N19" s="138" t="str">
        <f t="shared" si="6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5"/>
        <v/>
      </c>
      <c r="M20" s="143"/>
      <c r="N20" s="138" t="str">
        <f t="shared" si="6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5"/>
        <v/>
      </c>
      <c r="M21" s="143"/>
      <c r="N21" s="138" t="str">
        <f t="shared" si="6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5"/>
        <v/>
      </c>
      <c r="M22" s="143"/>
      <c r="N22" s="138" t="str">
        <f t="shared" si="6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5"/>
        <v/>
      </c>
      <c r="M23" s="143"/>
      <c r="N23" s="138" t="str">
        <f t="shared" si="6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5"/>
        <v/>
      </c>
      <c r="M24" s="143"/>
      <c r="N24" s="138" t="str">
        <f t="shared" si="6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5"/>
        <v/>
      </c>
      <c r="M25" s="143"/>
      <c r="N25" s="138" t="str">
        <f t="shared" si="6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5"/>
        <v/>
      </c>
      <c r="M26" s="143"/>
      <c r="N26" s="138" t="str">
        <f t="shared" si="6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5"/>
        <v/>
      </c>
      <c r="M27" s="143"/>
      <c r="N27" s="138" t="str">
        <f t="shared" si="6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5"/>
        <v/>
      </c>
      <c r="M28" s="143"/>
      <c r="N28" s="138" t="str">
        <f t="shared" si="6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5"/>
        <v/>
      </c>
      <c r="M29" s="143"/>
      <c r="N29" s="138" t="str">
        <f t="shared" si="6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5"/>
        <v/>
      </c>
      <c r="M30" s="143"/>
      <c r="N30" s="138" t="str">
        <f t="shared" si="6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5"/>
        <v/>
      </c>
      <c r="M31" s="143"/>
      <c r="N31" s="138" t="str">
        <f t="shared" si="6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5"/>
        <v/>
      </c>
      <c r="M32" s="143"/>
      <c r="N32" s="138" t="str">
        <f t="shared" si="6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52E958-3C88-4E3C-BC4C-A0C9D7DA795E}">
          <x14:formula1>
            <xm:f>lists!$A$2:$A$6</xm:f>
          </x14:formula1>
          <xm:sqref>C14:C32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8</v>
      </c>
      <c r="G2" s="283" t="s">
        <v>27</v>
      </c>
      <c r="H2" s="285"/>
      <c r="I2" s="283" t="s">
        <v>28</v>
      </c>
      <c r="J2" s="285"/>
      <c r="K2" s="283" t="s">
        <v>29</v>
      </c>
      <c r="L2" s="285"/>
      <c r="M2" s="283" t="s">
        <v>30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3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3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3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3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4">SUM(H5:H9)</f>
        <v>0</v>
      </c>
      <c r="I10" s="53">
        <f t="shared" ca="1" si="4"/>
        <v>0</v>
      </c>
      <c r="J10" s="53">
        <f t="shared" ca="1" si="4"/>
        <v>0</v>
      </c>
      <c r="K10" s="53">
        <f t="shared" si="4"/>
        <v>0</v>
      </c>
      <c r="L10" s="53">
        <f t="shared" si="4"/>
        <v>0</v>
      </c>
      <c r="M10" s="53">
        <f t="shared" si="4"/>
        <v>0</v>
      </c>
      <c r="N10" s="53">
        <f t="shared" si="4"/>
        <v>0</v>
      </c>
      <c r="O10" s="53">
        <f t="shared" ref="O10" ca="1" si="5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6">IFERROR(J15/K15,"")</f>
        <v/>
      </c>
      <c r="M15" s="143"/>
      <c r="N15" s="138" t="str">
        <f t="shared" ref="N15:N32" si="7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6"/>
        <v/>
      </c>
      <c r="M16" s="143"/>
      <c r="N16" s="138" t="str">
        <f t="shared" si="7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6"/>
        <v/>
      </c>
      <c r="M17" s="143"/>
      <c r="N17" s="138" t="str">
        <f t="shared" si="7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6"/>
        <v/>
      </c>
      <c r="M18" s="143"/>
      <c r="N18" s="138" t="str">
        <f t="shared" si="7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6"/>
        <v/>
      </c>
      <c r="M19" s="143"/>
      <c r="N19" s="138" t="str">
        <f t="shared" si="7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6"/>
        <v/>
      </c>
      <c r="M20" s="143"/>
      <c r="N20" s="138" t="str">
        <f t="shared" si="7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6"/>
        <v/>
      </c>
      <c r="M21" s="143"/>
      <c r="N21" s="138" t="str">
        <f t="shared" si="7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6"/>
        <v/>
      </c>
      <c r="M22" s="143"/>
      <c r="N22" s="138" t="str">
        <f t="shared" si="7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6"/>
        <v/>
      </c>
      <c r="M23" s="143"/>
      <c r="N23" s="138" t="str">
        <f t="shared" si="7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6"/>
        <v/>
      </c>
      <c r="M24" s="143"/>
      <c r="N24" s="138" t="str">
        <f t="shared" si="7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6"/>
        <v/>
      </c>
      <c r="M25" s="143"/>
      <c r="N25" s="138" t="str">
        <f t="shared" si="7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6"/>
        <v/>
      </c>
      <c r="M26" s="143"/>
      <c r="N26" s="138" t="str">
        <f t="shared" si="7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6"/>
        <v/>
      </c>
      <c r="M27" s="143"/>
      <c r="N27" s="138" t="str">
        <f t="shared" si="7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6"/>
        <v/>
      </c>
      <c r="M28" s="143"/>
      <c r="N28" s="138" t="str">
        <f t="shared" si="7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6"/>
        <v/>
      </c>
      <c r="M29" s="143"/>
      <c r="N29" s="138" t="str">
        <f t="shared" si="7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6"/>
        <v/>
      </c>
      <c r="M30" s="143"/>
      <c r="N30" s="138" t="str">
        <f t="shared" si="7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6"/>
        <v/>
      </c>
      <c r="M31" s="143"/>
      <c r="N31" s="138" t="str">
        <f t="shared" si="7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6"/>
        <v/>
      </c>
      <c r="M32" s="143"/>
      <c r="N32" s="138" t="str">
        <f t="shared" si="7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3:H3"/>
    <mergeCell ref="I3:J3"/>
    <mergeCell ref="K3:L3"/>
    <mergeCell ref="M3:N3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C8E3AE-8C23-4A57-AC6B-C751B02068AF}">
          <x14:formula1>
            <xm:f>lists!$A$2:$A$6</xm:f>
          </x14:formula1>
          <xm:sqref>C14:C32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65D1-C339-44D2-ACFB-65A6BDC97B05}">
  <sheetPr codeName="Sheet7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8</v>
      </c>
      <c r="G2" s="283" t="s">
        <v>27</v>
      </c>
      <c r="H2" s="285"/>
      <c r="I2" s="283" t="s">
        <v>28</v>
      </c>
      <c r="J2" s="285"/>
      <c r="K2" s="283" t="s">
        <v>29</v>
      </c>
      <c r="L2" s="285"/>
      <c r="M2" s="283" t="s">
        <v>30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16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81">
        <f ca="1">SUMIF(INDIRECT(M$2&amp;"!C$14:C$999"),$F5,INDIRECT(M$2&amp;"!M$14:M$999"))</f>
        <v>0</v>
      </c>
      <c r="L5" s="181">
        <f ca="1">SUMIF(INDIRECT(M$2&amp;"!C$14:C$999"),$F5,INDIRECT(M$2&amp;"!K$14:K$999"))-K5</f>
        <v>0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81">
        <f t="shared" ref="K6:K9" ca="1" si="3">SUMIF(INDIRECT(M$2&amp;"!C$14:C$999"),$F6,INDIRECT(M$2&amp;"!M$14:M$999"))</f>
        <v>0</v>
      </c>
      <c r="L6" s="181">
        <f t="shared" ref="L6" ca="1" si="4">SUMIF(INDIRECT(M$2&amp;"!C$14:C$999"),$F6,INDIRECT(M$2&amp;"!K$14:K$999"))-K6</f>
        <v>0</v>
      </c>
      <c r="M6" s="171" t="s">
        <v>108</v>
      </c>
      <c r="N6" s="171" t="s">
        <v>108</v>
      </c>
      <c r="O6" s="53">
        <f t="shared" ref="O6:O9" ca="1" si="5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81">
        <f t="shared" ca="1" si="3"/>
        <v>0</v>
      </c>
      <c r="L7" s="181">
        <f t="shared" ref="L7" ca="1" si="6">SUMIF(INDIRECT(M$2&amp;"!C$14:C$999"),$F7,INDIRECT(M$2&amp;"!K$14:K$999"))-K7</f>
        <v>0</v>
      </c>
      <c r="M7" s="171" t="s">
        <v>108</v>
      </c>
      <c r="N7" s="171" t="s">
        <v>108</v>
      </c>
      <c r="O7" s="53">
        <f t="shared" ca="1" si="5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81">
        <f t="shared" ca="1" si="3"/>
        <v>0</v>
      </c>
      <c r="L8" s="181">
        <f t="shared" ref="L8" ca="1" si="7">SUMIF(INDIRECT(M$2&amp;"!C$14:C$999"),$F8,INDIRECT(M$2&amp;"!K$14:K$999"))-K8</f>
        <v>0</v>
      </c>
      <c r="M8" s="171" t="s">
        <v>108</v>
      </c>
      <c r="N8" s="171" t="s">
        <v>108</v>
      </c>
      <c r="O8" s="53">
        <f t="shared" ca="1" si="5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81">
        <f t="shared" ca="1" si="3"/>
        <v>0</v>
      </c>
      <c r="L9" s="181">
        <f t="shared" ref="L9" ca="1" si="8">SUMIF(INDIRECT(M$2&amp;"!C$14:C$999"),$F9,INDIRECT(M$2&amp;"!K$14:K$999"))-K9</f>
        <v>0</v>
      </c>
      <c r="M9" s="171" t="s">
        <v>108</v>
      </c>
      <c r="N9" s="171" t="s">
        <v>108</v>
      </c>
      <c r="O9" s="53">
        <f t="shared" ca="1" si="5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9">SUM(H5:H9)</f>
        <v>0</v>
      </c>
      <c r="I10" s="53">
        <f t="shared" ca="1" si="9"/>
        <v>0</v>
      </c>
      <c r="J10" s="53">
        <f t="shared" ca="1" si="9"/>
        <v>0</v>
      </c>
      <c r="K10" s="53">
        <f t="shared" ca="1" si="9"/>
        <v>0</v>
      </c>
      <c r="L10" s="53">
        <f t="shared" ca="1" si="9"/>
        <v>0</v>
      </c>
      <c r="M10" s="53">
        <f t="shared" si="9"/>
        <v>0</v>
      </c>
      <c r="N10" s="53">
        <f t="shared" si="9"/>
        <v>0</v>
      </c>
      <c r="O10" s="53">
        <f t="shared" ref="O10" ca="1" si="10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11">IFERROR(J15/K15,"")</f>
        <v/>
      </c>
      <c r="M15" s="143"/>
      <c r="N15" s="138" t="str">
        <f t="shared" ref="N15:N32" si="12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11"/>
        <v/>
      </c>
      <c r="M16" s="143"/>
      <c r="N16" s="138" t="str">
        <f t="shared" si="12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11"/>
        <v/>
      </c>
      <c r="M17" s="143"/>
      <c r="N17" s="138" t="str">
        <f t="shared" si="12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11"/>
        <v/>
      </c>
      <c r="M18" s="143"/>
      <c r="N18" s="138" t="str">
        <f t="shared" si="12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11"/>
        <v/>
      </c>
      <c r="M19" s="143"/>
      <c r="N19" s="138" t="str">
        <f t="shared" si="12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11"/>
        <v/>
      </c>
      <c r="M20" s="143"/>
      <c r="N20" s="138" t="str">
        <f t="shared" si="12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11"/>
        <v/>
      </c>
      <c r="M21" s="143"/>
      <c r="N21" s="138" t="str">
        <f t="shared" si="12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11"/>
        <v/>
      </c>
      <c r="M22" s="143"/>
      <c r="N22" s="138" t="str">
        <f t="shared" si="12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11"/>
        <v/>
      </c>
      <c r="M23" s="143"/>
      <c r="N23" s="138" t="str">
        <f t="shared" si="12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11"/>
        <v/>
      </c>
      <c r="M24" s="143"/>
      <c r="N24" s="138" t="str">
        <f t="shared" si="12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11"/>
        <v/>
      </c>
      <c r="M25" s="143"/>
      <c r="N25" s="138" t="str">
        <f t="shared" si="12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11"/>
        <v/>
      </c>
      <c r="M26" s="143"/>
      <c r="N26" s="138" t="str">
        <f t="shared" si="12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11"/>
        <v/>
      </c>
      <c r="M27" s="143"/>
      <c r="N27" s="138" t="str">
        <f t="shared" si="12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11"/>
        <v/>
      </c>
      <c r="M28" s="143"/>
      <c r="N28" s="138" t="str">
        <f t="shared" si="12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11"/>
        <v/>
      </c>
      <c r="M29" s="143"/>
      <c r="N29" s="138" t="str">
        <f t="shared" si="12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11"/>
        <v/>
      </c>
      <c r="M30" s="143"/>
      <c r="N30" s="138" t="str">
        <f t="shared" si="12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11"/>
        <v/>
      </c>
      <c r="M31" s="143"/>
      <c r="N31" s="138" t="str">
        <f t="shared" si="12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11"/>
        <v/>
      </c>
      <c r="M32" s="143"/>
      <c r="N32" s="138" t="str">
        <f t="shared" si="12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C45002-F68C-4C73-A467-A640FE0B2CBF}">
          <x14:formula1>
            <xm:f>lists!$A$2:$A$6</xm:f>
          </x14:formula1>
          <xm:sqref>C14:C32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0D6A-7BF7-435A-824D-DBBC293B6236}">
  <sheetPr codeName="Sheet8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9</v>
      </c>
      <c r="G2" s="283" t="s">
        <v>36</v>
      </c>
      <c r="H2" s="285"/>
      <c r="I2" s="283" t="s">
        <v>37</v>
      </c>
      <c r="J2" s="285"/>
      <c r="K2" s="283" t="s">
        <v>38</v>
      </c>
      <c r="L2" s="285"/>
      <c r="M2" s="283" t="s">
        <v>39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107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71" t="s">
        <v>108</v>
      </c>
      <c r="H5" s="171" t="s">
        <v>108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71" t="s">
        <v>108</v>
      </c>
      <c r="H6" s="171" t="s">
        <v>108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si="0">SUM(G6:N6)</f>
        <v>0</v>
      </c>
    </row>
    <row r="7" spans="2:15" x14ac:dyDescent="0.35">
      <c r="F7" s="170" t="s">
        <v>21</v>
      </c>
      <c r="G7" s="171" t="s">
        <v>108</v>
      </c>
      <c r="H7" s="171" t="s">
        <v>108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si="0"/>
        <v>0</v>
      </c>
    </row>
    <row r="8" spans="2:15" x14ac:dyDescent="0.35">
      <c r="F8" s="170" t="s">
        <v>22</v>
      </c>
      <c r="G8" s="171" t="s">
        <v>108</v>
      </c>
      <c r="H8" s="171" t="s">
        <v>108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si="0"/>
        <v>0</v>
      </c>
    </row>
    <row r="9" spans="2:15" x14ac:dyDescent="0.35">
      <c r="F9" s="170" t="s">
        <v>23</v>
      </c>
      <c r="G9" s="171" t="s">
        <v>108</v>
      </c>
      <c r="H9" s="171" t="s">
        <v>108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3">IFERROR(J15/K15,"")</f>
        <v/>
      </c>
      <c r="M15" s="143"/>
      <c r="N15" s="138" t="str">
        <f t="shared" ref="N15:N32" si="4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3"/>
        <v/>
      </c>
      <c r="M16" s="143"/>
      <c r="N16" s="138" t="str">
        <f t="shared" si="4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3"/>
        <v/>
      </c>
      <c r="M17" s="143"/>
      <c r="N17" s="138" t="str">
        <f t="shared" si="4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3"/>
        <v/>
      </c>
      <c r="M18" s="143"/>
      <c r="N18" s="138" t="str">
        <f t="shared" si="4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3"/>
        <v/>
      </c>
      <c r="M19" s="143"/>
      <c r="N19" s="138" t="str">
        <f t="shared" si="4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3"/>
        <v/>
      </c>
      <c r="M20" s="143"/>
      <c r="N20" s="138" t="str">
        <f t="shared" si="4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3"/>
        <v/>
      </c>
      <c r="M21" s="143"/>
      <c r="N21" s="138" t="str">
        <f t="shared" si="4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3"/>
        <v/>
      </c>
      <c r="M22" s="143"/>
      <c r="N22" s="138" t="str">
        <f t="shared" si="4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3"/>
        <v/>
      </c>
      <c r="M23" s="143"/>
      <c r="N23" s="138" t="str">
        <f t="shared" si="4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3"/>
        <v/>
      </c>
      <c r="M24" s="143"/>
      <c r="N24" s="138" t="str">
        <f t="shared" si="4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3"/>
        <v/>
      </c>
      <c r="M25" s="143"/>
      <c r="N25" s="138" t="str">
        <f t="shared" si="4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3"/>
        <v/>
      </c>
      <c r="M26" s="143"/>
      <c r="N26" s="138" t="str">
        <f t="shared" si="4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3"/>
        <v/>
      </c>
      <c r="M27" s="143"/>
      <c r="N27" s="138" t="str">
        <f t="shared" si="4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3"/>
        <v/>
      </c>
      <c r="M28" s="143"/>
      <c r="N28" s="138" t="str">
        <f t="shared" si="4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3"/>
        <v/>
      </c>
      <c r="M29" s="143"/>
      <c r="N29" s="138" t="str">
        <f t="shared" si="4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3"/>
        <v/>
      </c>
      <c r="M30" s="143"/>
      <c r="N30" s="138" t="str">
        <f t="shared" si="4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3"/>
        <v/>
      </c>
      <c r="M31" s="143"/>
      <c r="N31" s="138" t="str">
        <f t="shared" si="4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3"/>
        <v/>
      </c>
      <c r="M32" s="143"/>
      <c r="N32" s="138" t="str">
        <f t="shared" si="4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1D26F-C8CF-4AD6-A7D0-230CD87E2F23}">
          <x14:formula1>
            <xm:f>lists!$A$2:$A$6</xm:f>
          </x14:formula1>
          <xm:sqref>C14:C32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5D7C-208E-44B0-A4B7-BF9247A8BE0F}">
  <sheetPr codeName="Sheet9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9</v>
      </c>
      <c r="G2" s="283" t="s">
        <v>36</v>
      </c>
      <c r="H2" s="285"/>
      <c r="I2" s="283" t="s">
        <v>37</v>
      </c>
      <c r="J2" s="285"/>
      <c r="K2" s="283" t="s">
        <v>38</v>
      </c>
      <c r="L2" s="285"/>
      <c r="M2" s="283" t="s">
        <v>39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H9" ca="1" si="1">SUMIF(INDIRECT(I$2&amp;"!C$14:C$999"),$F6,INDIRECT(I$2&amp;"!K$14:K$999"))-G6</f>
        <v>0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2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2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2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si="3"/>
        <v>0</v>
      </c>
      <c r="J10" s="53">
        <f t="shared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5">IFERROR(J15/K15,"")</f>
        <v/>
      </c>
      <c r="M15" s="143"/>
      <c r="N15" s="138" t="str">
        <f t="shared" ref="N15:N32" si="6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5"/>
        <v/>
      </c>
      <c r="M16" s="143"/>
      <c r="N16" s="138" t="str">
        <f t="shared" si="6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5"/>
        <v/>
      </c>
      <c r="M17" s="143"/>
      <c r="N17" s="138" t="str">
        <f t="shared" si="6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5"/>
        <v/>
      </c>
      <c r="M18" s="143"/>
      <c r="N18" s="138" t="str">
        <f t="shared" si="6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5"/>
        <v/>
      </c>
      <c r="M19" s="143"/>
      <c r="N19" s="138" t="str">
        <f t="shared" si="6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5"/>
        <v/>
      </c>
      <c r="M20" s="143"/>
      <c r="N20" s="138" t="str">
        <f t="shared" si="6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5"/>
        <v/>
      </c>
      <c r="M21" s="143"/>
      <c r="N21" s="138" t="str">
        <f t="shared" si="6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5"/>
        <v/>
      </c>
      <c r="M22" s="143"/>
      <c r="N22" s="138" t="str">
        <f t="shared" si="6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5"/>
        <v/>
      </c>
      <c r="M23" s="143"/>
      <c r="N23" s="138" t="str">
        <f t="shared" si="6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5"/>
        <v/>
      </c>
      <c r="M24" s="143"/>
      <c r="N24" s="138" t="str">
        <f t="shared" si="6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5"/>
        <v/>
      </c>
      <c r="M25" s="143"/>
      <c r="N25" s="138" t="str">
        <f t="shared" si="6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5"/>
        <v/>
      </c>
      <c r="M26" s="143"/>
      <c r="N26" s="138" t="str">
        <f t="shared" si="6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5"/>
        <v/>
      </c>
      <c r="M27" s="143"/>
      <c r="N27" s="138" t="str">
        <f t="shared" si="6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5"/>
        <v/>
      </c>
      <c r="M28" s="143"/>
      <c r="N28" s="138" t="str">
        <f t="shared" si="6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5"/>
        <v/>
      </c>
      <c r="M29" s="143"/>
      <c r="N29" s="138" t="str">
        <f t="shared" si="6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5"/>
        <v/>
      </c>
      <c r="M30" s="143"/>
      <c r="N30" s="138" t="str">
        <f t="shared" si="6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5"/>
        <v/>
      </c>
      <c r="M31" s="143"/>
      <c r="N31" s="138" t="str">
        <f t="shared" si="6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5"/>
        <v/>
      </c>
      <c r="M32" s="143"/>
      <c r="N32" s="138" t="str">
        <f t="shared" si="6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A2518F-1A00-4AB8-AB14-48310028D598}">
          <x14:formula1>
            <xm:f>lists!$A$2:$A$6</xm:f>
          </x14:formula1>
          <xm:sqref>C14:C32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FEBD-5560-434C-95A3-1DB209480CD8}">
  <sheetPr codeName="Sheet10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9</v>
      </c>
      <c r="G2" s="283" t="s">
        <v>36</v>
      </c>
      <c r="H2" s="285"/>
      <c r="I2" s="283" t="s">
        <v>37</v>
      </c>
      <c r="J2" s="285"/>
      <c r="K2" s="283" t="s">
        <v>38</v>
      </c>
      <c r="L2" s="285"/>
      <c r="M2" s="283" t="s">
        <v>39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3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3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3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3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4">SUM(H5:H9)</f>
        <v>0</v>
      </c>
      <c r="I10" s="53">
        <f t="shared" ca="1" si="4"/>
        <v>0</v>
      </c>
      <c r="J10" s="53">
        <f t="shared" ca="1" si="4"/>
        <v>0</v>
      </c>
      <c r="K10" s="53">
        <f t="shared" si="4"/>
        <v>0</v>
      </c>
      <c r="L10" s="53">
        <f t="shared" si="4"/>
        <v>0</v>
      </c>
      <c r="M10" s="53">
        <f t="shared" si="4"/>
        <v>0</v>
      </c>
      <c r="N10" s="53">
        <f t="shared" si="4"/>
        <v>0</v>
      </c>
      <c r="O10" s="53">
        <f t="shared" ref="O10" ca="1" si="5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6">IFERROR(J15/K15,"")</f>
        <v/>
      </c>
      <c r="M15" s="143"/>
      <c r="N15" s="138" t="str">
        <f t="shared" ref="N15:N32" si="7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6"/>
        <v/>
      </c>
      <c r="M16" s="143"/>
      <c r="N16" s="138" t="str">
        <f t="shared" si="7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6"/>
        <v/>
      </c>
      <c r="M17" s="143"/>
      <c r="N17" s="138" t="str">
        <f t="shared" si="7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6"/>
        <v/>
      </c>
      <c r="M18" s="143"/>
      <c r="N18" s="138" t="str">
        <f t="shared" si="7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6"/>
        <v/>
      </c>
      <c r="M19" s="143"/>
      <c r="N19" s="138" t="str">
        <f t="shared" si="7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6"/>
        <v/>
      </c>
      <c r="M20" s="143"/>
      <c r="N20" s="138" t="str">
        <f t="shared" si="7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6"/>
        <v/>
      </c>
      <c r="M21" s="143"/>
      <c r="N21" s="138" t="str">
        <f t="shared" si="7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6"/>
        <v/>
      </c>
      <c r="M22" s="143"/>
      <c r="N22" s="138" t="str">
        <f t="shared" si="7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6"/>
        <v/>
      </c>
      <c r="M23" s="143"/>
      <c r="N23" s="138" t="str">
        <f t="shared" si="7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6"/>
        <v/>
      </c>
      <c r="M24" s="143"/>
      <c r="N24" s="138" t="str">
        <f t="shared" si="7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6"/>
        <v/>
      </c>
      <c r="M25" s="143"/>
      <c r="N25" s="138" t="str">
        <f t="shared" si="7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6"/>
        <v/>
      </c>
      <c r="M26" s="143"/>
      <c r="N26" s="138" t="str">
        <f t="shared" si="7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6"/>
        <v/>
      </c>
      <c r="M27" s="143"/>
      <c r="N27" s="138" t="str">
        <f t="shared" si="7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6"/>
        <v/>
      </c>
      <c r="M28" s="143"/>
      <c r="N28" s="138" t="str">
        <f t="shared" si="7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6"/>
        <v/>
      </c>
      <c r="M29" s="143"/>
      <c r="N29" s="138" t="str">
        <f t="shared" si="7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6"/>
        <v/>
      </c>
      <c r="M30" s="143"/>
      <c r="N30" s="138" t="str">
        <f t="shared" si="7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6"/>
        <v/>
      </c>
      <c r="M31" s="143"/>
      <c r="N31" s="138" t="str">
        <f t="shared" si="7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6"/>
        <v/>
      </c>
      <c r="M32" s="143"/>
      <c r="N32" s="138" t="str">
        <f t="shared" si="7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F7215D-457A-49A9-A976-B9EECDEFAF36}">
          <x14:formula1>
            <xm:f>lists!$A$2:$A$6</xm:f>
          </x14:formula1>
          <xm:sqref>C14:C32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1755-C1B9-4261-B999-DC23D0C52BFB}">
  <sheetPr codeName="Sheet11"/>
  <dimension ref="B1:O33"/>
  <sheetViews>
    <sheetView showGridLines="0" zoomScaleNormal="100" workbookViewId="0">
      <selection activeCell="G4" sqref="G4: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9</v>
      </c>
      <c r="G2" s="283" t="s">
        <v>36</v>
      </c>
      <c r="H2" s="285"/>
      <c r="I2" s="283" t="s">
        <v>37</v>
      </c>
      <c r="J2" s="285"/>
      <c r="K2" s="283" t="s">
        <v>38</v>
      </c>
      <c r="L2" s="285"/>
      <c r="M2" s="283" t="s">
        <v>39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16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56</v>
      </c>
      <c r="H4" s="52" t="s">
        <v>129</v>
      </c>
      <c r="I4" s="52" t="s">
        <v>56</v>
      </c>
      <c r="J4" s="52" t="s">
        <v>129</v>
      </c>
      <c r="K4" s="52" t="s">
        <v>56</v>
      </c>
      <c r="L4" s="52" t="s">
        <v>129</v>
      </c>
      <c r="M4" s="52" t="s">
        <v>56</v>
      </c>
      <c r="N4" s="52" t="s">
        <v>129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81">
        <f ca="1">SUMIF(INDIRECT(M$2&amp;"!C$14:C$999"),$F5,INDIRECT(M$2&amp;"!M$14:M$999"))</f>
        <v>0</v>
      </c>
      <c r="L5" s="181">
        <f ca="1">SUMIF(INDIRECT(M$2&amp;"!C$14:C$999"),$F5,INDIRECT(M$2&amp;"!K$14:K$999"))-K5</f>
        <v>0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81">
        <f t="shared" ref="K6:K9" ca="1" si="3">SUMIF(INDIRECT(M$2&amp;"!C$14:C$999"),$F6,INDIRECT(M$2&amp;"!M$14:M$999"))</f>
        <v>0</v>
      </c>
      <c r="L6" s="181">
        <f t="shared" ref="L6:L9" ca="1" si="4">SUMIF(INDIRECT(M$2&amp;"!C$14:C$999"),$F6,INDIRECT(M$2&amp;"!K$14:K$999"))-K6</f>
        <v>0</v>
      </c>
      <c r="M6" s="171" t="s">
        <v>108</v>
      </c>
      <c r="N6" s="171" t="s">
        <v>108</v>
      </c>
      <c r="O6" s="53">
        <f t="shared" ref="O6:O9" ca="1" si="5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81">
        <f t="shared" ca="1" si="3"/>
        <v>0</v>
      </c>
      <c r="L7" s="181">
        <f t="shared" ca="1" si="4"/>
        <v>0</v>
      </c>
      <c r="M7" s="171" t="s">
        <v>108</v>
      </c>
      <c r="N7" s="171" t="s">
        <v>108</v>
      </c>
      <c r="O7" s="53">
        <f t="shared" ca="1" si="5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81">
        <f t="shared" ca="1" si="3"/>
        <v>0</v>
      </c>
      <c r="L8" s="181">
        <f t="shared" ca="1" si="4"/>
        <v>0</v>
      </c>
      <c r="M8" s="171" t="s">
        <v>108</v>
      </c>
      <c r="N8" s="171" t="s">
        <v>108</v>
      </c>
      <c r="O8" s="53">
        <f t="shared" ca="1" si="5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81">
        <f t="shared" ca="1" si="3"/>
        <v>0</v>
      </c>
      <c r="L9" s="181">
        <f t="shared" ca="1" si="4"/>
        <v>0</v>
      </c>
      <c r="M9" s="171" t="s">
        <v>108</v>
      </c>
      <c r="N9" s="171" t="s">
        <v>108</v>
      </c>
      <c r="O9" s="53">
        <f t="shared" ca="1" si="5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6">SUM(H5:H9)</f>
        <v>0</v>
      </c>
      <c r="I10" s="53">
        <f t="shared" ca="1" si="6"/>
        <v>0</v>
      </c>
      <c r="J10" s="53">
        <f t="shared" ca="1" si="6"/>
        <v>0</v>
      </c>
      <c r="K10" s="53">
        <f t="shared" ca="1" si="6"/>
        <v>0</v>
      </c>
      <c r="L10" s="53">
        <f t="shared" ca="1" si="6"/>
        <v>0</v>
      </c>
      <c r="M10" s="53">
        <f t="shared" si="6"/>
        <v>0</v>
      </c>
      <c r="N10" s="53">
        <f t="shared" si="6"/>
        <v>0</v>
      </c>
      <c r="O10" s="53">
        <f t="shared" ref="O10" ca="1" si="7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87</v>
      </c>
      <c r="N13" s="136" t="s">
        <v>88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8">IFERROR(J15/K15,"")</f>
        <v/>
      </c>
      <c r="M15" s="143"/>
      <c r="N15" s="138" t="str">
        <f t="shared" ref="N15:N32" si="9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8"/>
        <v/>
      </c>
      <c r="M16" s="143"/>
      <c r="N16" s="138" t="str">
        <f t="shared" si="9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8"/>
        <v/>
      </c>
      <c r="M17" s="143"/>
      <c r="N17" s="138" t="str">
        <f t="shared" si="9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8"/>
        <v/>
      </c>
      <c r="M18" s="143"/>
      <c r="N18" s="138" t="str">
        <f t="shared" si="9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8"/>
        <v/>
      </c>
      <c r="M19" s="143"/>
      <c r="N19" s="138" t="str">
        <f t="shared" si="9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8"/>
        <v/>
      </c>
      <c r="M20" s="143"/>
      <c r="N20" s="138" t="str">
        <f t="shared" si="9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8"/>
        <v/>
      </c>
      <c r="M21" s="143"/>
      <c r="N21" s="138" t="str">
        <f t="shared" si="9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8"/>
        <v/>
      </c>
      <c r="M22" s="143"/>
      <c r="N22" s="138" t="str">
        <f t="shared" si="9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8"/>
        <v/>
      </c>
      <c r="M23" s="143"/>
      <c r="N23" s="138" t="str">
        <f t="shared" si="9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8"/>
        <v/>
      </c>
      <c r="M24" s="143"/>
      <c r="N24" s="138" t="str">
        <f t="shared" si="9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8"/>
        <v/>
      </c>
      <c r="M25" s="143"/>
      <c r="N25" s="138" t="str">
        <f t="shared" si="9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8"/>
        <v/>
      </c>
      <c r="M26" s="143"/>
      <c r="N26" s="138" t="str">
        <f t="shared" si="9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8"/>
        <v/>
      </c>
      <c r="M27" s="143"/>
      <c r="N27" s="138" t="str">
        <f t="shared" si="9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8"/>
        <v/>
      </c>
      <c r="M28" s="143"/>
      <c r="N28" s="138" t="str">
        <f t="shared" si="9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8"/>
        <v/>
      </c>
      <c r="M29" s="143"/>
      <c r="N29" s="138" t="str">
        <f t="shared" si="9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8"/>
        <v/>
      </c>
      <c r="M30" s="143"/>
      <c r="N30" s="138" t="str">
        <f t="shared" si="9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8"/>
        <v/>
      </c>
      <c r="M31" s="143"/>
      <c r="N31" s="138" t="str">
        <f t="shared" si="9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8"/>
        <v/>
      </c>
      <c r="M32" s="143"/>
      <c r="N32" s="138" t="str">
        <f t="shared" si="9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C5278D-30F7-42F7-A059-875500F3AEE7}">
          <x14:formula1>
            <xm:f>lists!$A$2:$A$6</xm:f>
          </x14:formula1>
          <xm:sqref>C14:C32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D587-B958-48BE-B93F-932830AC05C2}">
  <sheetPr codeName="Sheet12"/>
  <dimension ref="B1:O33"/>
  <sheetViews>
    <sheetView showGridLines="0" zoomScaleNormal="100" workbookViewId="0">
      <selection activeCell="N4" sqref="N4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195</v>
      </c>
      <c r="G2" s="283" t="s">
        <v>40</v>
      </c>
      <c r="H2" s="285"/>
      <c r="I2" s="283" t="s">
        <v>41</v>
      </c>
      <c r="J2" s="285"/>
      <c r="K2" s="283" t="s">
        <v>42</v>
      </c>
      <c r="L2" s="285"/>
      <c r="M2" s="283" t="s">
        <v>43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107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71" t="s">
        <v>108</v>
      </c>
      <c r="H5" s="171" t="s">
        <v>108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71" t="s">
        <v>108</v>
      </c>
      <c r="H6" s="171" t="s">
        <v>108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si="0">SUM(G6:N6)</f>
        <v>0</v>
      </c>
    </row>
    <row r="7" spans="2:15" x14ac:dyDescent="0.35">
      <c r="F7" s="170" t="s">
        <v>21</v>
      </c>
      <c r="G7" s="171" t="s">
        <v>108</v>
      </c>
      <c r="H7" s="171" t="s">
        <v>108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si="0"/>
        <v>0</v>
      </c>
    </row>
    <row r="8" spans="2:15" x14ac:dyDescent="0.35">
      <c r="F8" s="170" t="s">
        <v>22</v>
      </c>
      <c r="G8" s="171" t="s">
        <v>108</v>
      </c>
      <c r="H8" s="171" t="s">
        <v>108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si="0"/>
        <v>0</v>
      </c>
    </row>
    <row r="9" spans="2:15" x14ac:dyDescent="0.35">
      <c r="F9" s="170" t="s">
        <v>23</v>
      </c>
      <c r="G9" s="171" t="s">
        <v>108</v>
      </c>
      <c r="H9" s="171" t="s">
        <v>108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3">IFERROR(J15/K15,"")</f>
        <v/>
      </c>
      <c r="M15" s="143"/>
      <c r="N15" s="138" t="str">
        <f t="shared" ref="N15:N32" si="4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3"/>
        <v/>
      </c>
      <c r="M16" s="143"/>
      <c r="N16" s="138" t="str">
        <f t="shared" si="4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3"/>
        <v/>
      </c>
      <c r="M17" s="143"/>
      <c r="N17" s="138" t="str">
        <f t="shared" si="4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3"/>
        <v/>
      </c>
      <c r="M18" s="143"/>
      <c r="N18" s="138" t="str">
        <f t="shared" si="4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3"/>
        <v/>
      </c>
      <c r="M19" s="143"/>
      <c r="N19" s="138" t="str">
        <f t="shared" si="4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3"/>
        <v/>
      </c>
      <c r="M20" s="143"/>
      <c r="N20" s="138" t="str">
        <f t="shared" si="4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3"/>
        <v/>
      </c>
      <c r="M21" s="143"/>
      <c r="N21" s="138" t="str">
        <f t="shared" si="4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3"/>
        <v/>
      </c>
      <c r="M22" s="143"/>
      <c r="N22" s="138" t="str">
        <f t="shared" si="4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3"/>
        <v/>
      </c>
      <c r="M23" s="143"/>
      <c r="N23" s="138" t="str">
        <f t="shared" si="4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3"/>
        <v/>
      </c>
      <c r="M24" s="143"/>
      <c r="N24" s="138" t="str">
        <f t="shared" si="4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3"/>
        <v/>
      </c>
      <c r="M25" s="143"/>
      <c r="N25" s="138" t="str">
        <f t="shared" si="4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3"/>
        <v/>
      </c>
      <c r="M26" s="143"/>
      <c r="N26" s="138" t="str">
        <f t="shared" si="4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3"/>
        <v/>
      </c>
      <c r="M27" s="143"/>
      <c r="N27" s="138" t="str">
        <f t="shared" si="4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3"/>
        <v/>
      </c>
      <c r="M28" s="143"/>
      <c r="N28" s="138" t="str">
        <f t="shared" si="4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3"/>
        <v/>
      </c>
      <c r="M29" s="143"/>
      <c r="N29" s="138" t="str">
        <f t="shared" si="4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3"/>
        <v/>
      </c>
      <c r="M30" s="143"/>
      <c r="N30" s="138" t="str">
        <f t="shared" si="4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3"/>
        <v/>
      </c>
      <c r="M31" s="143"/>
      <c r="N31" s="138" t="str">
        <f t="shared" si="4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3"/>
        <v/>
      </c>
      <c r="M32" s="143"/>
      <c r="N32" s="138" t="str">
        <f t="shared" si="4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FC233B-1F4F-4147-B490-FEB380E644BB}">
          <x14:formula1>
            <xm:f>lists!$A$2:$A$6</xm:f>
          </x14:formula1>
          <xm:sqref>C14:C32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77A3-714D-4D74-8AAA-CDAE217FEF09}">
  <sheetPr codeName="Sheet13"/>
  <dimension ref="B1:O33"/>
  <sheetViews>
    <sheetView showGridLines="0" tabSelected="1" zoomScaleNormal="100" workbookViewId="0">
      <selection activeCell="M13" sqref="M1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195</v>
      </c>
      <c r="G2" s="283" t="s">
        <v>40</v>
      </c>
      <c r="H2" s="285"/>
      <c r="I2" s="283" t="s">
        <v>41</v>
      </c>
      <c r="J2" s="285"/>
      <c r="K2" s="283" t="s">
        <v>42</v>
      </c>
      <c r="L2" s="285"/>
      <c r="M2" s="283" t="s">
        <v>43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H9" ca="1" si="1">SUMIF(INDIRECT(I$2&amp;"!C$14:C$999"),$F6,INDIRECT(I$2&amp;"!K$14:K$999"))-G6</f>
        <v>0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2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2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2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si="3"/>
        <v>0</v>
      </c>
      <c r="J10" s="53">
        <f t="shared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5">IFERROR(J15/K15,"")</f>
        <v/>
      </c>
      <c r="M15" s="143"/>
      <c r="N15" s="138" t="str">
        <f t="shared" ref="N15:N32" si="6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5"/>
        <v/>
      </c>
      <c r="M16" s="143"/>
      <c r="N16" s="138" t="str">
        <f t="shared" si="6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5"/>
        <v/>
      </c>
      <c r="M17" s="143"/>
      <c r="N17" s="138" t="str">
        <f t="shared" si="6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5"/>
        <v/>
      </c>
      <c r="M18" s="143"/>
      <c r="N18" s="138" t="str">
        <f t="shared" si="6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5"/>
        <v/>
      </c>
      <c r="M19" s="143"/>
      <c r="N19" s="138" t="str">
        <f t="shared" si="6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5"/>
        <v/>
      </c>
      <c r="M20" s="143"/>
      <c r="N20" s="138" t="str">
        <f t="shared" si="6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5"/>
        <v/>
      </c>
      <c r="M21" s="143"/>
      <c r="N21" s="138" t="str">
        <f t="shared" si="6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5"/>
        <v/>
      </c>
      <c r="M22" s="143"/>
      <c r="N22" s="138" t="str">
        <f t="shared" si="6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5"/>
        <v/>
      </c>
      <c r="M23" s="143"/>
      <c r="N23" s="138" t="str">
        <f t="shared" si="6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5"/>
        <v/>
      </c>
      <c r="M24" s="143"/>
      <c r="N24" s="138" t="str">
        <f t="shared" si="6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5"/>
        <v/>
      </c>
      <c r="M25" s="143"/>
      <c r="N25" s="138" t="str">
        <f t="shared" si="6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5"/>
        <v/>
      </c>
      <c r="M26" s="143"/>
      <c r="N26" s="138" t="str">
        <f t="shared" si="6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5"/>
        <v/>
      </c>
      <c r="M27" s="143"/>
      <c r="N27" s="138" t="str">
        <f t="shared" si="6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5"/>
        <v/>
      </c>
      <c r="M28" s="143"/>
      <c r="N28" s="138" t="str">
        <f t="shared" si="6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5"/>
        <v/>
      </c>
      <c r="M29" s="143"/>
      <c r="N29" s="138" t="str">
        <f t="shared" si="6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5"/>
        <v/>
      </c>
      <c r="M30" s="143"/>
      <c r="N30" s="138" t="str">
        <f t="shared" si="6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5"/>
        <v/>
      </c>
      <c r="M31" s="143"/>
      <c r="N31" s="138" t="str">
        <f t="shared" si="6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5"/>
        <v/>
      </c>
      <c r="M32" s="143"/>
      <c r="N32" s="138" t="str">
        <f t="shared" si="6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958361-E097-43F3-9EFF-561A60E238CC}">
          <x14:formula1>
            <xm:f>lists!$A$2:$A$6</xm:f>
          </x14:formula1>
          <xm:sqref>C14:C32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85E1-9CC5-4605-BE66-D64881950156}">
  <sheetPr codeName="Sheet14"/>
  <dimension ref="B1:O33"/>
  <sheetViews>
    <sheetView showGridLines="0" zoomScaleNormal="100" workbookViewId="0">
      <selection activeCell="F3" sqref="F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195</v>
      </c>
      <c r="G2" s="283" t="s">
        <v>40</v>
      </c>
      <c r="H2" s="285"/>
      <c r="I2" s="283" t="s">
        <v>41</v>
      </c>
      <c r="J2" s="285"/>
      <c r="K2" s="283" t="s">
        <v>42</v>
      </c>
      <c r="L2" s="285"/>
      <c r="M2" s="283" t="s">
        <v>43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3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3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3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3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4">SUM(H5:H9)</f>
        <v>0</v>
      </c>
      <c r="I10" s="53">
        <f t="shared" ca="1" si="4"/>
        <v>0</v>
      </c>
      <c r="J10" s="53">
        <f t="shared" ca="1" si="4"/>
        <v>0</v>
      </c>
      <c r="K10" s="53">
        <f t="shared" si="4"/>
        <v>0</v>
      </c>
      <c r="L10" s="53">
        <f t="shared" si="4"/>
        <v>0</v>
      </c>
      <c r="M10" s="53">
        <f t="shared" si="4"/>
        <v>0</v>
      </c>
      <c r="N10" s="53">
        <f t="shared" si="4"/>
        <v>0</v>
      </c>
      <c r="O10" s="53">
        <f t="shared" ref="O10" ca="1" si="5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6">IFERROR(J15/K15,"")</f>
        <v/>
      </c>
      <c r="M15" s="143"/>
      <c r="N15" s="138" t="str">
        <f t="shared" ref="N15:N32" si="7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6"/>
        <v/>
      </c>
      <c r="M16" s="143"/>
      <c r="N16" s="138" t="str">
        <f t="shared" si="7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6"/>
        <v/>
      </c>
      <c r="M17" s="143"/>
      <c r="N17" s="138" t="str">
        <f t="shared" si="7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6"/>
        <v/>
      </c>
      <c r="M18" s="143"/>
      <c r="N18" s="138" t="str">
        <f t="shared" si="7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6"/>
        <v/>
      </c>
      <c r="M19" s="143"/>
      <c r="N19" s="138" t="str">
        <f t="shared" si="7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6"/>
        <v/>
      </c>
      <c r="M20" s="143"/>
      <c r="N20" s="138" t="str">
        <f t="shared" si="7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6"/>
        <v/>
      </c>
      <c r="M21" s="143"/>
      <c r="N21" s="138" t="str">
        <f t="shared" si="7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6"/>
        <v/>
      </c>
      <c r="M22" s="143"/>
      <c r="N22" s="138" t="str">
        <f t="shared" si="7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6"/>
        <v/>
      </c>
      <c r="M23" s="143"/>
      <c r="N23" s="138" t="str">
        <f t="shared" si="7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6"/>
        <v/>
      </c>
      <c r="M24" s="143"/>
      <c r="N24" s="138" t="str">
        <f t="shared" si="7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6"/>
        <v/>
      </c>
      <c r="M25" s="143"/>
      <c r="N25" s="138" t="str">
        <f t="shared" si="7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6"/>
        <v/>
      </c>
      <c r="M26" s="143"/>
      <c r="N26" s="138" t="str">
        <f t="shared" si="7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6"/>
        <v/>
      </c>
      <c r="M27" s="143"/>
      <c r="N27" s="138" t="str">
        <f t="shared" si="7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6"/>
        <v/>
      </c>
      <c r="M28" s="143"/>
      <c r="N28" s="138" t="str">
        <f t="shared" si="7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6"/>
        <v/>
      </c>
      <c r="M29" s="143"/>
      <c r="N29" s="138" t="str">
        <f t="shared" si="7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6"/>
        <v/>
      </c>
      <c r="M30" s="143"/>
      <c r="N30" s="138" t="str">
        <f t="shared" si="7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6"/>
        <v/>
      </c>
      <c r="M31" s="143"/>
      <c r="N31" s="138" t="str">
        <f t="shared" si="7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6"/>
        <v/>
      </c>
      <c r="M32" s="143"/>
      <c r="N32" s="138" t="str">
        <f t="shared" si="7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992F6A-B0F2-4AFA-ACA3-343D19B61F1C}">
          <x14:formula1>
            <xm:f>lists!$A$2:$A$6</xm:f>
          </x14:formula1>
          <xm:sqref>C14:C32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4099-B5BB-4455-80D4-6CA6048EB3DE}">
  <sheetPr codeName="Sheet15"/>
  <dimension ref="B1:O33"/>
  <sheetViews>
    <sheetView showGridLines="0" topLeftCell="B1" zoomScaleNormal="100" workbookViewId="0">
      <selection activeCell="F3" sqref="F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195</v>
      </c>
      <c r="G2" s="283" t="s">
        <v>40</v>
      </c>
      <c r="H2" s="285"/>
      <c r="I2" s="283" t="s">
        <v>41</v>
      </c>
      <c r="J2" s="285"/>
      <c r="K2" s="283" t="s">
        <v>42</v>
      </c>
      <c r="L2" s="285"/>
      <c r="M2" s="283" t="s">
        <v>43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16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81">
        <f ca="1">SUMIF(INDIRECT(M$2&amp;"!C$14:C$999"),$F5,INDIRECT(M$2&amp;"!M$14:M$999"))</f>
        <v>0</v>
      </c>
      <c r="L5" s="181">
        <f ca="1">SUMIF(INDIRECT(M$2&amp;"!C$14:C$999"),$F5,INDIRECT(M$2&amp;"!K$14:K$999"))-K5</f>
        <v>0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81">
        <f t="shared" ref="K6:K9" ca="1" si="3">SUMIF(INDIRECT(M$2&amp;"!C$14:C$999"),$F6,INDIRECT(M$2&amp;"!M$14:M$999"))</f>
        <v>0</v>
      </c>
      <c r="L6" s="181">
        <f t="shared" ref="L6:L9" ca="1" si="4">SUMIF(INDIRECT(M$2&amp;"!C$14:C$999"),$F6,INDIRECT(M$2&amp;"!K$14:K$999"))-K6</f>
        <v>0</v>
      </c>
      <c r="M6" s="171" t="s">
        <v>108</v>
      </c>
      <c r="N6" s="171" t="s">
        <v>108</v>
      </c>
      <c r="O6" s="53">
        <f t="shared" ref="O6:O9" ca="1" si="5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81">
        <f t="shared" ca="1" si="3"/>
        <v>0</v>
      </c>
      <c r="L7" s="181">
        <f t="shared" ca="1" si="4"/>
        <v>0</v>
      </c>
      <c r="M7" s="171" t="s">
        <v>108</v>
      </c>
      <c r="N7" s="171" t="s">
        <v>108</v>
      </c>
      <c r="O7" s="53">
        <f t="shared" ca="1" si="5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81">
        <f t="shared" ca="1" si="3"/>
        <v>0</v>
      </c>
      <c r="L8" s="181">
        <f t="shared" ca="1" si="4"/>
        <v>0</v>
      </c>
      <c r="M8" s="171" t="s">
        <v>108</v>
      </c>
      <c r="N8" s="171" t="s">
        <v>108</v>
      </c>
      <c r="O8" s="53">
        <f t="shared" ca="1" si="5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81">
        <f t="shared" ca="1" si="3"/>
        <v>0</v>
      </c>
      <c r="L9" s="181">
        <f t="shared" ca="1" si="4"/>
        <v>0</v>
      </c>
      <c r="M9" s="171" t="s">
        <v>108</v>
      </c>
      <c r="N9" s="171" t="s">
        <v>108</v>
      </c>
      <c r="O9" s="53">
        <f t="shared" ca="1" si="5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6">SUM(H5:H9)</f>
        <v>0</v>
      </c>
      <c r="I10" s="53">
        <f t="shared" ca="1" si="6"/>
        <v>0</v>
      </c>
      <c r="J10" s="53">
        <f t="shared" ca="1" si="6"/>
        <v>0</v>
      </c>
      <c r="K10" s="53">
        <f t="shared" ca="1" si="6"/>
        <v>0</v>
      </c>
      <c r="L10" s="53">
        <f t="shared" ca="1" si="6"/>
        <v>0</v>
      </c>
      <c r="M10" s="53">
        <f t="shared" si="6"/>
        <v>0</v>
      </c>
      <c r="N10" s="53">
        <f t="shared" si="6"/>
        <v>0</v>
      </c>
      <c r="O10" s="53">
        <f t="shared" ref="O10" ca="1" si="7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8">IFERROR(J15/K15,"")</f>
        <v/>
      </c>
      <c r="M15" s="143"/>
      <c r="N15" s="138" t="str">
        <f t="shared" ref="N15:N32" si="9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8"/>
        <v/>
      </c>
      <c r="M16" s="143"/>
      <c r="N16" s="138" t="str">
        <f t="shared" si="9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8"/>
        <v/>
      </c>
      <c r="M17" s="143"/>
      <c r="N17" s="138" t="str">
        <f t="shared" si="9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8"/>
        <v/>
      </c>
      <c r="M18" s="143"/>
      <c r="N18" s="138" t="str">
        <f t="shared" si="9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8"/>
        <v/>
      </c>
      <c r="M19" s="143"/>
      <c r="N19" s="138" t="str">
        <f t="shared" si="9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8"/>
        <v/>
      </c>
      <c r="M20" s="143"/>
      <c r="N20" s="138" t="str">
        <f t="shared" si="9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8"/>
        <v/>
      </c>
      <c r="M21" s="143"/>
      <c r="N21" s="138" t="str">
        <f t="shared" si="9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8"/>
        <v/>
      </c>
      <c r="M22" s="143"/>
      <c r="N22" s="138" t="str">
        <f t="shared" si="9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8"/>
        <v/>
      </c>
      <c r="M23" s="143"/>
      <c r="N23" s="138" t="str">
        <f t="shared" si="9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8"/>
        <v/>
      </c>
      <c r="M24" s="143"/>
      <c r="N24" s="138" t="str">
        <f t="shared" si="9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8"/>
        <v/>
      </c>
      <c r="M25" s="143"/>
      <c r="N25" s="138" t="str">
        <f t="shared" si="9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8"/>
        <v/>
      </c>
      <c r="M26" s="143"/>
      <c r="N26" s="138" t="str">
        <f t="shared" si="9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8"/>
        <v/>
      </c>
      <c r="M27" s="143"/>
      <c r="N27" s="138" t="str">
        <f t="shared" si="9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8"/>
        <v/>
      </c>
      <c r="M28" s="143"/>
      <c r="N28" s="138" t="str">
        <f t="shared" si="9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8"/>
        <v/>
      </c>
      <c r="M29" s="143"/>
      <c r="N29" s="138" t="str">
        <f t="shared" si="9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8"/>
        <v/>
      </c>
      <c r="M30" s="143"/>
      <c r="N30" s="138" t="str">
        <f t="shared" si="9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8"/>
        <v/>
      </c>
      <c r="M31" s="143"/>
      <c r="N31" s="138" t="str">
        <f t="shared" si="9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8"/>
        <v/>
      </c>
      <c r="M32" s="143"/>
      <c r="N32" s="138" t="str">
        <f t="shared" si="9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0CDFDD-1DE9-44D4-83EC-E2B1DD959807}">
          <x14:formula1>
            <xm:f>lists!$A$2:$A$6</xm:f>
          </x14:formula1>
          <xm:sqref>C14:C32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0831-191F-4D01-8BA5-EAC01C087E46}">
  <sheetPr codeName="Sheet16"/>
  <dimension ref="B1:O33"/>
  <sheetViews>
    <sheetView showGridLines="0" zoomScaleNormal="100" workbookViewId="0">
      <selection activeCell="F3" sqref="F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196</v>
      </c>
      <c r="G2" s="283" t="s">
        <v>44</v>
      </c>
      <c r="H2" s="285"/>
      <c r="I2" s="283" t="s">
        <v>45</v>
      </c>
      <c r="J2" s="285"/>
      <c r="K2" s="283" t="s">
        <v>46</v>
      </c>
      <c r="L2" s="285"/>
      <c r="M2" s="283" t="s">
        <v>47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107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71" t="s">
        <v>108</v>
      </c>
      <c r="H5" s="171" t="s">
        <v>108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71" t="s">
        <v>108</v>
      </c>
      <c r="H6" s="171" t="s">
        <v>108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si="0">SUM(G6:N6)</f>
        <v>0</v>
      </c>
    </row>
    <row r="7" spans="2:15" x14ac:dyDescent="0.35">
      <c r="F7" s="170" t="s">
        <v>21</v>
      </c>
      <c r="G7" s="171" t="s">
        <v>108</v>
      </c>
      <c r="H7" s="171" t="s">
        <v>108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si="0"/>
        <v>0</v>
      </c>
    </row>
    <row r="8" spans="2:15" x14ac:dyDescent="0.35">
      <c r="F8" s="170" t="s">
        <v>22</v>
      </c>
      <c r="G8" s="171" t="s">
        <v>108</v>
      </c>
      <c r="H8" s="171" t="s">
        <v>108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si="0"/>
        <v>0</v>
      </c>
    </row>
    <row r="9" spans="2:15" x14ac:dyDescent="0.35">
      <c r="F9" s="170" t="s">
        <v>23</v>
      </c>
      <c r="G9" s="171" t="s">
        <v>108</v>
      </c>
      <c r="H9" s="171" t="s">
        <v>108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3">IFERROR(J15/K15,"")</f>
        <v/>
      </c>
      <c r="M15" s="143"/>
      <c r="N15" s="138" t="str">
        <f t="shared" ref="N15:N32" si="4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3"/>
        <v/>
      </c>
      <c r="M16" s="143"/>
      <c r="N16" s="138" t="str">
        <f t="shared" si="4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3"/>
        <v/>
      </c>
      <c r="M17" s="143"/>
      <c r="N17" s="138" t="str">
        <f t="shared" si="4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3"/>
        <v/>
      </c>
      <c r="M18" s="143"/>
      <c r="N18" s="138" t="str">
        <f t="shared" si="4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3"/>
        <v/>
      </c>
      <c r="M19" s="143"/>
      <c r="N19" s="138" t="str">
        <f t="shared" si="4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3"/>
        <v/>
      </c>
      <c r="M20" s="143"/>
      <c r="N20" s="138" t="str">
        <f t="shared" si="4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3"/>
        <v/>
      </c>
      <c r="M21" s="143"/>
      <c r="N21" s="138" t="str">
        <f t="shared" si="4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3"/>
        <v/>
      </c>
      <c r="M22" s="143"/>
      <c r="N22" s="138" t="str">
        <f t="shared" si="4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3"/>
        <v/>
      </c>
      <c r="M23" s="143"/>
      <c r="N23" s="138" t="str">
        <f t="shared" si="4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3"/>
        <v/>
      </c>
      <c r="M24" s="143"/>
      <c r="N24" s="138" t="str">
        <f t="shared" si="4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3"/>
        <v/>
      </c>
      <c r="M25" s="143"/>
      <c r="N25" s="138" t="str">
        <f t="shared" si="4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3"/>
        <v/>
      </c>
      <c r="M26" s="143"/>
      <c r="N26" s="138" t="str">
        <f t="shared" si="4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3"/>
        <v/>
      </c>
      <c r="M27" s="143"/>
      <c r="N27" s="138" t="str">
        <f t="shared" si="4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3"/>
        <v/>
      </c>
      <c r="M28" s="143"/>
      <c r="N28" s="138" t="str">
        <f t="shared" si="4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3"/>
        <v/>
      </c>
      <c r="M29" s="143"/>
      <c r="N29" s="138" t="str">
        <f t="shared" si="4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3"/>
        <v/>
      </c>
      <c r="M30" s="143"/>
      <c r="N30" s="138" t="str">
        <f t="shared" si="4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3"/>
        <v/>
      </c>
      <c r="M31" s="143"/>
      <c r="N31" s="138" t="str">
        <f t="shared" si="4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3"/>
        <v/>
      </c>
      <c r="M32" s="143"/>
      <c r="N32" s="138" t="str">
        <f t="shared" si="4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14AD9F-BFB7-4440-A6A7-CC30FAF9EE1B}">
          <x14:formula1>
            <xm:f>lists!$A$2:$A$6</xm:f>
          </x14:formula1>
          <xm:sqref>C14:C32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396C-AC1A-4A24-A373-1CF7488F18C0}">
  <sheetPr codeName="Sheet17"/>
  <dimension ref="B1:O33"/>
  <sheetViews>
    <sheetView showGridLines="0" topLeftCell="B1" zoomScaleNormal="100" workbookViewId="0">
      <selection activeCell="F3" sqref="F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196</v>
      </c>
      <c r="G2" s="283" t="s">
        <v>44</v>
      </c>
      <c r="H2" s="285"/>
      <c r="I2" s="283" t="s">
        <v>45</v>
      </c>
      <c r="J2" s="285"/>
      <c r="K2" s="283" t="s">
        <v>46</v>
      </c>
      <c r="L2" s="285"/>
      <c r="M2" s="283" t="s">
        <v>47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H9" ca="1" si="1">SUMIF(INDIRECT(I$2&amp;"!C$14:C$999"),$F6,INDIRECT(I$2&amp;"!K$14:K$999"))-G6</f>
        <v>0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2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2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2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si="3"/>
        <v>0</v>
      </c>
      <c r="J10" s="53">
        <f t="shared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5">IFERROR(J15/K15,"")</f>
        <v/>
      </c>
      <c r="M15" s="143"/>
      <c r="N15" s="138" t="str">
        <f t="shared" ref="N15:N32" si="6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5"/>
        <v/>
      </c>
      <c r="M16" s="143"/>
      <c r="N16" s="138" t="str">
        <f t="shared" si="6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5"/>
        <v/>
      </c>
      <c r="M17" s="143"/>
      <c r="N17" s="138" t="str">
        <f t="shared" si="6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5"/>
        <v/>
      </c>
      <c r="M18" s="143"/>
      <c r="N18" s="138" t="str">
        <f t="shared" si="6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5"/>
        <v/>
      </c>
      <c r="M19" s="143"/>
      <c r="N19" s="138" t="str">
        <f t="shared" si="6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5"/>
        <v/>
      </c>
      <c r="M20" s="143"/>
      <c r="N20" s="138" t="str">
        <f t="shared" si="6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5"/>
        <v/>
      </c>
      <c r="M21" s="143"/>
      <c r="N21" s="138" t="str">
        <f t="shared" si="6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5"/>
        <v/>
      </c>
      <c r="M22" s="143"/>
      <c r="N22" s="138" t="str">
        <f t="shared" si="6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5"/>
        <v/>
      </c>
      <c r="M23" s="143"/>
      <c r="N23" s="138" t="str">
        <f t="shared" si="6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5"/>
        <v/>
      </c>
      <c r="M24" s="143"/>
      <c r="N24" s="138" t="str">
        <f t="shared" si="6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5"/>
        <v/>
      </c>
      <c r="M25" s="143"/>
      <c r="N25" s="138" t="str">
        <f t="shared" si="6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5"/>
        <v/>
      </c>
      <c r="M26" s="143"/>
      <c r="N26" s="138" t="str">
        <f t="shared" si="6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5"/>
        <v/>
      </c>
      <c r="M27" s="143"/>
      <c r="N27" s="138" t="str">
        <f t="shared" si="6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5"/>
        <v/>
      </c>
      <c r="M28" s="143"/>
      <c r="N28" s="138" t="str">
        <f t="shared" si="6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5"/>
        <v/>
      </c>
      <c r="M29" s="143"/>
      <c r="N29" s="138" t="str">
        <f t="shared" si="6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5"/>
        <v/>
      </c>
      <c r="M30" s="143"/>
      <c r="N30" s="138" t="str">
        <f t="shared" si="6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5"/>
        <v/>
      </c>
      <c r="M31" s="143"/>
      <c r="N31" s="138" t="str">
        <f t="shared" si="6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5"/>
        <v/>
      </c>
      <c r="M32" s="143"/>
      <c r="N32" s="138" t="str">
        <f t="shared" si="6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F136AE-94F9-4C97-B5E8-5BACC2FB05A3}">
          <x14:formula1>
            <xm:f>lists!$A$2:$A$6</xm:f>
          </x14:formula1>
          <xm:sqref>C14:C32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71CE-BC63-498E-B120-85ED078190ED}">
  <sheetPr codeName="Sheet18"/>
  <dimension ref="B1:O33"/>
  <sheetViews>
    <sheetView showGridLines="0" zoomScaleNormal="100" workbookViewId="0">
      <selection activeCell="F3" sqref="F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196</v>
      </c>
      <c r="G2" s="283" t="s">
        <v>44</v>
      </c>
      <c r="H2" s="285"/>
      <c r="I2" s="283" t="s">
        <v>45</v>
      </c>
      <c r="J2" s="285"/>
      <c r="K2" s="283" t="s">
        <v>46</v>
      </c>
      <c r="L2" s="285"/>
      <c r="M2" s="283" t="s">
        <v>47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3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3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3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3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4">SUM(H5:H9)</f>
        <v>0</v>
      </c>
      <c r="I10" s="53">
        <f t="shared" ca="1" si="4"/>
        <v>0</v>
      </c>
      <c r="J10" s="53">
        <f t="shared" ca="1" si="4"/>
        <v>0</v>
      </c>
      <c r="K10" s="53">
        <f t="shared" si="4"/>
        <v>0</v>
      </c>
      <c r="L10" s="53">
        <f t="shared" si="4"/>
        <v>0</v>
      </c>
      <c r="M10" s="53">
        <f t="shared" si="4"/>
        <v>0</v>
      </c>
      <c r="N10" s="53">
        <f t="shared" si="4"/>
        <v>0</v>
      </c>
      <c r="O10" s="53">
        <f t="shared" ref="O10" ca="1" si="5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6">IFERROR(J15/K15,"")</f>
        <v/>
      </c>
      <c r="M15" s="143"/>
      <c r="N15" s="138" t="str">
        <f t="shared" ref="N15:N32" si="7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6"/>
        <v/>
      </c>
      <c r="M16" s="143"/>
      <c r="N16" s="138" t="str">
        <f t="shared" si="7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6"/>
        <v/>
      </c>
      <c r="M17" s="143"/>
      <c r="N17" s="138" t="str">
        <f t="shared" si="7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6"/>
        <v/>
      </c>
      <c r="M18" s="143"/>
      <c r="N18" s="138" t="str">
        <f t="shared" si="7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6"/>
        <v/>
      </c>
      <c r="M19" s="143"/>
      <c r="N19" s="138" t="str">
        <f t="shared" si="7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6"/>
        <v/>
      </c>
      <c r="M20" s="143"/>
      <c r="N20" s="138" t="str">
        <f t="shared" si="7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6"/>
        <v/>
      </c>
      <c r="M21" s="143"/>
      <c r="N21" s="138" t="str">
        <f t="shared" si="7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6"/>
        <v/>
      </c>
      <c r="M22" s="143"/>
      <c r="N22" s="138" t="str">
        <f t="shared" si="7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6"/>
        <v/>
      </c>
      <c r="M23" s="143"/>
      <c r="N23" s="138" t="str">
        <f t="shared" si="7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6"/>
        <v/>
      </c>
      <c r="M24" s="143"/>
      <c r="N24" s="138" t="str">
        <f t="shared" si="7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6"/>
        <v/>
      </c>
      <c r="M25" s="143"/>
      <c r="N25" s="138" t="str">
        <f t="shared" si="7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6"/>
        <v/>
      </c>
      <c r="M26" s="143"/>
      <c r="N26" s="138" t="str">
        <f t="shared" si="7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6"/>
        <v/>
      </c>
      <c r="M27" s="143"/>
      <c r="N27" s="138" t="str">
        <f t="shared" si="7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6"/>
        <v/>
      </c>
      <c r="M28" s="143"/>
      <c r="N28" s="138" t="str">
        <f t="shared" si="7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6"/>
        <v/>
      </c>
      <c r="M29" s="143"/>
      <c r="N29" s="138" t="str">
        <f t="shared" si="7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6"/>
        <v/>
      </c>
      <c r="M30" s="143"/>
      <c r="N30" s="138" t="str">
        <f t="shared" si="7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6"/>
        <v/>
      </c>
      <c r="M31" s="143"/>
      <c r="N31" s="138" t="str">
        <f t="shared" si="7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6"/>
        <v/>
      </c>
      <c r="M32" s="143"/>
      <c r="N32" s="138" t="str">
        <f t="shared" si="7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B38F6A-D0A8-406C-8D5F-1355E182FB73}">
          <x14:formula1>
            <xm:f>lists!$A$2:$A$6</xm:f>
          </x14:formula1>
          <xm:sqref>C14:C32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E74E-0C60-4EA7-BE5F-2617F3E2B4D6}">
  <sheetPr codeName="Sheet19"/>
  <dimension ref="B1:O33"/>
  <sheetViews>
    <sheetView showGridLines="0" zoomScaleNormal="100" workbookViewId="0">
      <selection activeCell="F3" sqref="F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196</v>
      </c>
      <c r="G2" s="283" t="s">
        <v>44</v>
      </c>
      <c r="H2" s="285"/>
      <c r="I2" s="283" t="s">
        <v>45</v>
      </c>
      <c r="J2" s="285"/>
      <c r="K2" s="283" t="s">
        <v>46</v>
      </c>
      <c r="L2" s="285"/>
      <c r="M2" s="283" t="s">
        <v>47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16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81">
        <f ca="1">SUMIF(INDIRECT(M$2&amp;"!C$14:C$999"),$F5,INDIRECT(M$2&amp;"!M$14:M$999"))</f>
        <v>0</v>
      </c>
      <c r="L5" s="181">
        <f ca="1">SUMIF(INDIRECT(M$2&amp;"!C$14:C$999"),$F5,INDIRECT(M$2&amp;"!K$14:K$999"))-K5</f>
        <v>0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81">
        <f t="shared" ref="K6:K9" ca="1" si="3">SUMIF(INDIRECT(M$2&amp;"!C$14:C$999"),$F6,INDIRECT(M$2&amp;"!M$14:M$999"))</f>
        <v>0</v>
      </c>
      <c r="L6" s="181">
        <f t="shared" ref="L6:L9" ca="1" si="4">SUMIF(INDIRECT(M$2&amp;"!C$14:C$999"),$F6,INDIRECT(M$2&amp;"!K$14:K$999"))-K6</f>
        <v>0</v>
      </c>
      <c r="M6" s="171" t="s">
        <v>108</v>
      </c>
      <c r="N6" s="171" t="s">
        <v>108</v>
      </c>
      <c r="O6" s="53">
        <f t="shared" ref="O6:O9" ca="1" si="5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81">
        <f t="shared" ca="1" si="3"/>
        <v>0</v>
      </c>
      <c r="L7" s="181">
        <f t="shared" ca="1" si="4"/>
        <v>0</v>
      </c>
      <c r="M7" s="171" t="s">
        <v>108</v>
      </c>
      <c r="N7" s="171" t="s">
        <v>108</v>
      </c>
      <c r="O7" s="53">
        <f t="shared" ca="1" si="5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81">
        <f t="shared" ca="1" si="3"/>
        <v>0</v>
      </c>
      <c r="L8" s="181">
        <f t="shared" ca="1" si="4"/>
        <v>0</v>
      </c>
      <c r="M8" s="171" t="s">
        <v>108</v>
      </c>
      <c r="N8" s="171" t="s">
        <v>108</v>
      </c>
      <c r="O8" s="53">
        <f t="shared" ca="1" si="5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81">
        <f t="shared" ca="1" si="3"/>
        <v>0</v>
      </c>
      <c r="L9" s="181">
        <f t="shared" ca="1" si="4"/>
        <v>0</v>
      </c>
      <c r="M9" s="171" t="s">
        <v>108</v>
      </c>
      <c r="N9" s="171" t="s">
        <v>108</v>
      </c>
      <c r="O9" s="53">
        <f t="shared" ca="1" si="5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6">SUM(H5:H9)</f>
        <v>0</v>
      </c>
      <c r="I10" s="53">
        <f t="shared" ca="1" si="6"/>
        <v>0</v>
      </c>
      <c r="J10" s="53">
        <f t="shared" ca="1" si="6"/>
        <v>0</v>
      </c>
      <c r="K10" s="53">
        <f t="shared" ca="1" si="6"/>
        <v>0</v>
      </c>
      <c r="L10" s="53">
        <f t="shared" ca="1" si="6"/>
        <v>0</v>
      </c>
      <c r="M10" s="53">
        <f t="shared" si="6"/>
        <v>0</v>
      </c>
      <c r="N10" s="53">
        <f t="shared" si="6"/>
        <v>0</v>
      </c>
      <c r="O10" s="53">
        <f t="shared" ref="O10" ca="1" si="7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8">IFERROR(J15/K15,"")</f>
        <v/>
      </c>
      <c r="M15" s="143"/>
      <c r="N15" s="138" t="str">
        <f t="shared" ref="N15:N32" si="9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8"/>
        <v/>
      </c>
      <c r="M16" s="143"/>
      <c r="N16" s="138" t="str">
        <f t="shared" si="9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8"/>
        <v/>
      </c>
      <c r="M17" s="143"/>
      <c r="N17" s="138" t="str">
        <f t="shared" si="9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8"/>
        <v/>
      </c>
      <c r="M18" s="143"/>
      <c r="N18" s="138" t="str">
        <f t="shared" si="9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8"/>
        <v/>
      </c>
      <c r="M19" s="143"/>
      <c r="N19" s="138" t="str">
        <f t="shared" si="9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8"/>
        <v/>
      </c>
      <c r="M20" s="143"/>
      <c r="N20" s="138" t="str">
        <f t="shared" si="9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8"/>
        <v/>
      </c>
      <c r="M21" s="143"/>
      <c r="N21" s="138" t="str">
        <f t="shared" si="9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8"/>
        <v/>
      </c>
      <c r="M22" s="143"/>
      <c r="N22" s="138" t="str">
        <f t="shared" si="9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8"/>
        <v/>
      </c>
      <c r="M23" s="143"/>
      <c r="N23" s="138" t="str">
        <f t="shared" si="9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8"/>
        <v/>
      </c>
      <c r="M24" s="143"/>
      <c r="N24" s="138" t="str">
        <f t="shared" si="9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8"/>
        <v/>
      </c>
      <c r="M25" s="143"/>
      <c r="N25" s="138" t="str">
        <f t="shared" si="9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8"/>
        <v/>
      </c>
      <c r="M26" s="143"/>
      <c r="N26" s="138" t="str">
        <f t="shared" si="9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8"/>
        <v/>
      </c>
      <c r="M27" s="143"/>
      <c r="N27" s="138" t="str">
        <f t="shared" si="9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8"/>
        <v/>
      </c>
      <c r="M28" s="143"/>
      <c r="N28" s="138" t="str">
        <f t="shared" si="9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8"/>
        <v/>
      </c>
      <c r="M29" s="143"/>
      <c r="N29" s="138" t="str">
        <f t="shared" si="9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8"/>
        <v/>
      </c>
      <c r="M30" s="143"/>
      <c r="N30" s="138" t="str">
        <f t="shared" si="9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8"/>
        <v/>
      </c>
      <c r="M31" s="143"/>
      <c r="N31" s="138" t="str">
        <f t="shared" si="9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8"/>
        <v/>
      </c>
      <c r="M32" s="143"/>
      <c r="N32" s="138" t="str">
        <f t="shared" si="9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D8DC12-9028-4736-8F1D-3400C083BBB4}">
          <x14:formula1>
            <xm:f>lists!$A$2:$A$6</xm:f>
          </x14:formula1>
          <xm:sqref>C14:C32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0B1B-D4D9-4BFC-A56B-F8DCE454AFD4}">
  <sheetPr codeName="Sheet20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197</v>
      </c>
      <c r="G2" s="283" t="s">
        <v>118</v>
      </c>
      <c r="H2" s="285"/>
      <c r="I2" s="283" t="s">
        <v>119</v>
      </c>
      <c r="J2" s="285"/>
      <c r="K2" s="283" t="s">
        <v>120</v>
      </c>
      <c r="L2" s="285"/>
      <c r="M2" s="283" t="s">
        <v>121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107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71" t="s">
        <v>108</v>
      </c>
      <c r="H5" s="171" t="s">
        <v>108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71" t="s">
        <v>108</v>
      </c>
      <c r="H6" s="171" t="s">
        <v>108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si="0">SUM(G6:N6)</f>
        <v>0</v>
      </c>
    </row>
    <row r="7" spans="2:15" x14ac:dyDescent="0.35">
      <c r="F7" s="170" t="s">
        <v>21</v>
      </c>
      <c r="G7" s="171" t="s">
        <v>108</v>
      </c>
      <c r="H7" s="171" t="s">
        <v>108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si="0"/>
        <v>0</v>
      </c>
    </row>
    <row r="8" spans="2:15" x14ac:dyDescent="0.35">
      <c r="F8" s="170" t="s">
        <v>22</v>
      </c>
      <c r="G8" s="171" t="s">
        <v>108</v>
      </c>
      <c r="H8" s="171" t="s">
        <v>108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si="0"/>
        <v>0</v>
      </c>
    </row>
    <row r="9" spans="2:15" x14ac:dyDescent="0.35">
      <c r="F9" s="170" t="s">
        <v>23</v>
      </c>
      <c r="G9" s="171" t="s">
        <v>108</v>
      </c>
      <c r="H9" s="171" t="s">
        <v>108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si="0"/>
        <v>0</v>
      </c>
    </row>
    <row r="10" spans="2:15" x14ac:dyDescent="0.35">
      <c r="F10" s="53" t="s">
        <v>24</v>
      </c>
      <c r="G10" s="53">
        <f>SUM(G5:G9)</f>
        <v>0</v>
      </c>
      <c r="H10" s="53">
        <f t="shared" ref="H10:N10" si="1">SUM(H5:H9)</f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ref="O10" si="2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3">IFERROR(J15/K15,"")</f>
        <v/>
      </c>
      <c r="M15" s="143"/>
      <c r="N15" s="138" t="str">
        <f t="shared" ref="N15:N32" si="4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3"/>
        <v/>
      </c>
      <c r="M16" s="143"/>
      <c r="N16" s="138" t="str">
        <f t="shared" si="4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3"/>
        <v/>
      </c>
      <c r="M17" s="143"/>
      <c r="N17" s="138" t="str">
        <f t="shared" si="4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3"/>
        <v/>
      </c>
      <c r="M18" s="143"/>
      <c r="N18" s="138" t="str">
        <f t="shared" si="4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3"/>
        <v/>
      </c>
      <c r="M19" s="143"/>
      <c r="N19" s="138" t="str">
        <f t="shared" si="4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3"/>
        <v/>
      </c>
      <c r="M20" s="143"/>
      <c r="N20" s="138" t="str">
        <f t="shared" si="4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3"/>
        <v/>
      </c>
      <c r="M21" s="143"/>
      <c r="N21" s="138" t="str">
        <f t="shared" si="4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3"/>
        <v/>
      </c>
      <c r="M22" s="143"/>
      <c r="N22" s="138" t="str">
        <f t="shared" si="4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3"/>
        <v/>
      </c>
      <c r="M23" s="143"/>
      <c r="N23" s="138" t="str">
        <f t="shared" si="4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3"/>
        <v/>
      </c>
      <c r="M24" s="143"/>
      <c r="N24" s="138" t="str">
        <f t="shared" si="4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3"/>
        <v/>
      </c>
      <c r="M25" s="143"/>
      <c r="N25" s="138" t="str">
        <f t="shared" si="4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3"/>
        <v/>
      </c>
      <c r="M26" s="143"/>
      <c r="N26" s="138" t="str">
        <f t="shared" si="4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3"/>
        <v/>
      </c>
      <c r="M27" s="143"/>
      <c r="N27" s="138" t="str">
        <f t="shared" si="4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3"/>
        <v/>
      </c>
      <c r="M28" s="143"/>
      <c r="N28" s="138" t="str">
        <f t="shared" si="4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3"/>
        <v/>
      </c>
      <c r="M29" s="143"/>
      <c r="N29" s="138" t="str">
        <f t="shared" si="4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3"/>
        <v/>
      </c>
      <c r="M30" s="143"/>
      <c r="N30" s="138" t="str">
        <f t="shared" si="4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3"/>
        <v/>
      </c>
      <c r="M31" s="143"/>
      <c r="N31" s="138" t="str">
        <f t="shared" si="4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3"/>
        <v/>
      </c>
      <c r="M32" s="143"/>
      <c r="N32" s="138" t="str">
        <f t="shared" si="4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72E25C-8902-4EAF-96C1-53BFF9DC1F03}">
          <x14:formula1>
            <xm:f>lists!$A$2:$A$6</xm:f>
          </x14:formula1>
          <xm:sqref>C14:C32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4379-8D71-4DDC-BE4F-B5C36B138F70}">
  <sheetPr codeName="Sheet21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197</v>
      </c>
      <c r="G2" s="283" t="s">
        <v>118</v>
      </c>
      <c r="H2" s="285"/>
      <c r="I2" s="283" t="s">
        <v>119</v>
      </c>
      <c r="J2" s="285"/>
      <c r="K2" s="283" t="s">
        <v>120</v>
      </c>
      <c r="L2" s="285"/>
      <c r="M2" s="283" t="s">
        <v>121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107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71" t="s">
        <v>108</v>
      </c>
      <c r="J5" s="171" t="s">
        <v>108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H9" ca="1" si="1">SUMIF(INDIRECT(I$2&amp;"!C$14:C$999"),$F6,INDIRECT(I$2&amp;"!K$14:K$999"))-G6</f>
        <v>0</v>
      </c>
      <c r="I6" s="171" t="s">
        <v>108</v>
      </c>
      <c r="J6" s="171" t="s">
        <v>108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2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71" t="s">
        <v>108</v>
      </c>
      <c r="J7" s="171" t="s">
        <v>108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2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71" t="s">
        <v>108</v>
      </c>
      <c r="J8" s="171" t="s">
        <v>108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2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71" t="s">
        <v>108</v>
      </c>
      <c r="J9" s="171" t="s">
        <v>108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2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3">SUM(H5:H9)</f>
        <v>0</v>
      </c>
      <c r="I10" s="53">
        <f t="shared" si="3"/>
        <v>0</v>
      </c>
      <c r="J10" s="53">
        <f t="shared" si="3"/>
        <v>0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3">
        <f t="shared" ref="O10" ca="1" si="4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5">IFERROR(J15/K15,"")</f>
        <v/>
      </c>
      <c r="M15" s="143"/>
      <c r="N15" s="138" t="str">
        <f t="shared" ref="N15:N32" si="6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5"/>
        <v/>
      </c>
      <c r="M16" s="143"/>
      <c r="N16" s="138" t="str">
        <f t="shared" si="6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5"/>
        <v/>
      </c>
      <c r="M17" s="143"/>
      <c r="N17" s="138" t="str">
        <f t="shared" si="6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5"/>
        <v/>
      </c>
      <c r="M18" s="143"/>
      <c r="N18" s="138" t="str">
        <f t="shared" si="6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5"/>
        <v/>
      </c>
      <c r="M19" s="143"/>
      <c r="N19" s="138" t="str">
        <f t="shared" si="6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5"/>
        <v/>
      </c>
      <c r="M20" s="143"/>
      <c r="N20" s="138" t="str">
        <f t="shared" si="6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5"/>
        <v/>
      </c>
      <c r="M21" s="143"/>
      <c r="N21" s="138" t="str">
        <f t="shared" si="6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5"/>
        <v/>
      </c>
      <c r="M22" s="143"/>
      <c r="N22" s="138" t="str">
        <f t="shared" si="6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5"/>
        <v/>
      </c>
      <c r="M23" s="143"/>
      <c r="N23" s="138" t="str">
        <f t="shared" si="6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5"/>
        <v/>
      </c>
      <c r="M24" s="143"/>
      <c r="N24" s="138" t="str">
        <f t="shared" si="6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5"/>
        <v/>
      </c>
      <c r="M25" s="143"/>
      <c r="N25" s="138" t="str">
        <f t="shared" si="6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5"/>
        <v/>
      </c>
      <c r="M26" s="143"/>
      <c r="N26" s="138" t="str">
        <f t="shared" si="6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5"/>
        <v/>
      </c>
      <c r="M27" s="143"/>
      <c r="N27" s="138" t="str">
        <f t="shared" si="6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5"/>
        <v/>
      </c>
      <c r="M28" s="143"/>
      <c r="N28" s="138" t="str">
        <f t="shared" si="6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5"/>
        <v/>
      </c>
      <c r="M29" s="143"/>
      <c r="N29" s="138" t="str">
        <f t="shared" si="6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5"/>
        <v/>
      </c>
      <c r="M30" s="143"/>
      <c r="N30" s="138" t="str">
        <f t="shared" si="6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5"/>
        <v/>
      </c>
      <c r="M31" s="143"/>
      <c r="N31" s="138" t="str">
        <f t="shared" si="6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5"/>
        <v/>
      </c>
      <c r="M32" s="143"/>
      <c r="N32" s="138" t="str">
        <f t="shared" si="6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722BE7-CD56-425C-BA7E-039BC5A2D651}">
          <x14:formula1>
            <xm:f>lists!$A$2:$A$6</xm:f>
          </x14:formula1>
          <xm:sqref>C14:C32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239B-FCD0-4CFD-B5B9-9F8080D992C0}">
  <sheetPr codeName="Sheet23"/>
  <dimension ref="B1:O33"/>
  <sheetViews>
    <sheetView showGridLines="0" zoomScaleNormal="100" workbookViewId="0">
      <selection activeCell="F2" sqref="F2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197</v>
      </c>
      <c r="G2" s="283" t="s">
        <v>118</v>
      </c>
      <c r="H2" s="285"/>
      <c r="I2" s="283" t="s">
        <v>119</v>
      </c>
      <c r="J2" s="285"/>
      <c r="K2" s="283" t="s">
        <v>120</v>
      </c>
      <c r="L2" s="285"/>
      <c r="M2" s="283" t="s">
        <v>121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107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71" t="s">
        <v>108</v>
      </c>
      <c r="L5" s="171" t="s">
        <v>108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71" t="s">
        <v>108</v>
      </c>
      <c r="L6" s="171" t="s">
        <v>108</v>
      </c>
      <c r="M6" s="171" t="s">
        <v>108</v>
      </c>
      <c r="N6" s="171" t="s">
        <v>108</v>
      </c>
      <c r="O6" s="53">
        <f t="shared" ref="O6:O9" ca="1" si="3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71" t="s">
        <v>108</v>
      </c>
      <c r="L7" s="171" t="s">
        <v>108</v>
      </c>
      <c r="M7" s="171" t="s">
        <v>108</v>
      </c>
      <c r="N7" s="171" t="s">
        <v>108</v>
      </c>
      <c r="O7" s="53">
        <f t="shared" ca="1" si="3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71" t="s">
        <v>108</v>
      </c>
      <c r="L8" s="171" t="s">
        <v>108</v>
      </c>
      <c r="M8" s="171" t="s">
        <v>108</v>
      </c>
      <c r="N8" s="171" t="s">
        <v>108</v>
      </c>
      <c r="O8" s="53">
        <f t="shared" ca="1" si="3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71" t="s">
        <v>108</v>
      </c>
      <c r="L9" s="171" t="s">
        <v>108</v>
      </c>
      <c r="M9" s="171" t="s">
        <v>108</v>
      </c>
      <c r="N9" s="171" t="s">
        <v>108</v>
      </c>
      <c r="O9" s="53">
        <f t="shared" ca="1" si="3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4">SUM(H5:H9)</f>
        <v>0</v>
      </c>
      <c r="I10" s="53">
        <f t="shared" ca="1" si="4"/>
        <v>0</v>
      </c>
      <c r="J10" s="53">
        <f t="shared" ca="1" si="4"/>
        <v>0</v>
      </c>
      <c r="K10" s="53">
        <f t="shared" si="4"/>
        <v>0</v>
      </c>
      <c r="L10" s="53">
        <f t="shared" si="4"/>
        <v>0</v>
      </c>
      <c r="M10" s="53">
        <f t="shared" si="4"/>
        <v>0</v>
      </c>
      <c r="N10" s="53">
        <f t="shared" si="4"/>
        <v>0</v>
      </c>
      <c r="O10" s="53">
        <f t="shared" ref="O10" ca="1" si="5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6">IFERROR(J15/K15,"")</f>
        <v/>
      </c>
      <c r="M15" s="143"/>
      <c r="N15" s="138" t="str">
        <f t="shared" ref="N15:N32" si="7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6"/>
        <v/>
      </c>
      <c r="M16" s="143"/>
      <c r="N16" s="138" t="str">
        <f t="shared" si="7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6"/>
        <v/>
      </c>
      <c r="M17" s="143"/>
      <c r="N17" s="138" t="str">
        <f t="shared" si="7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6"/>
        <v/>
      </c>
      <c r="M18" s="143"/>
      <c r="N18" s="138" t="str">
        <f t="shared" si="7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6"/>
        <v/>
      </c>
      <c r="M19" s="143"/>
      <c r="N19" s="138" t="str">
        <f t="shared" si="7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6"/>
        <v/>
      </c>
      <c r="M20" s="143"/>
      <c r="N20" s="138" t="str">
        <f t="shared" si="7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6"/>
        <v/>
      </c>
      <c r="M21" s="143"/>
      <c r="N21" s="138" t="str">
        <f t="shared" si="7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6"/>
        <v/>
      </c>
      <c r="M22" s="143"/>
      <c r="N22" s="138" t="str">
        <f t="shared" si="7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6"/>
        <v/>
      </c>
      <c r="M23" s="143"/>
      <c r="N23" s="138" t="str">
        <f t="shared" si="7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6"/>
        <v/>
      </c>
      <c r="M24" s="143"/>
      <c r="N24" s="138" t="str">
        <f t="shared" si="7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6"/>
        <v/>
      </c>
      <c r="M25" s="143"/>
      <c r="N25" s="138" t="str">
        <f t="shared" si="7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6"/>
        <v/>
      </c>
      <c r="M26" s="143"/>
      <c r="N26" s="138" t="str">
        <f t="shared" si="7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6"/>
        <v/>
      </c>
      <c r="M27" s="143"/>
      <c r="N27" s="138" t="str">
        <f t="shared" si="7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6"/>
        <v/>
      </c>
      <c r="M28" s="143"/>
      <c r="N28" s="138" t="str">
        <f t="shared" si="7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6"/>
        <v/>
      </c>
      <c r="M29" s="143"/>
      <c r="N29" s="138" t="str">
        <f t="shared" si="7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6"/>
        <v/>
      </c>
      <c r="M30" s="143"/>
      <c r="N30" s="138" t="str">
        <f t="shared" si="7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6"/>
        <v/>
      </c>
      <c r="M31" s="143"/>
      <c r="N31" s="138" t="str">
        <f t="shared" si="7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6"/>
        <v/>
      </c>
      <c r="M32" s="143"/>
      <c r="N32" s="138" t="str">
        <f t="shared" si="7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12EA0B-B717-479C-BB89-01E30F60F462}">
          <x14:formula1>
            <xm:f>lists!$A$2:$A$6</xm:f>
          </x14:formula1>
          <xm:sqref>C14:C32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22230-854F-47E6-9451-5B6F98CF75FF}">
  <sheetPr codeName="Sheet27"/>
  <dimension ref="B1:O33"/>
  <sheetViews>
    <sheetView showGridLines="0" topLeftCell="F1" zoomScaleNormal="100" workbookViewId="0">
      <selection activeCell="F3" sqref="F3"/>
    </sheetView>
  </sheetViews>
  <sheetFormatPr defaultRowHeight="14.5" x14ac:dyDescent="0.35"/>
  <cols>
    <col min="1" max="1" width="0.6328125" customWidth="1"/>
    <col min="2" max="2" width="6.08984375" customWidth="1"/>
    <col min="3" max="3" width="18.90625" customWidth="1"/>
    <col min="4" max="4" width="32.453125" customWidth="1"/>
    <col min="5" max="6" width="36.08984375" customWidth="1"/>
    <col min="7" max="14" width="15.36328125" customWidth="1"/>
    <col min="15" max="15" width="14.453125" customWidth="1"/>
    <col min="16" max="16" width="19.08984375" customWidth="1"/>
  </cols>
  <sheetData>
    <row r="1" spans="2:15" ht="31" x14ac:dyDescent="0.7">
      <c r="B1" s="54" t="s">
        <v>75</v>
      </c>
      <c r="F1" s="54" t="s">
        <v>90</v>
      </c>
    </row>
    <row r="2" spans="2:15" ht="15.75" customHeight="1" x14ac:dyDescent="0.35">
      <c r="C2" s="75" t="s">
        <v>1</v>
      </c>
      <c r="D2" s="185">
        <f>GrantInformation!C3</f>
        <v>0</v>
      </c>
      <c r="F2" s="168" t="s">
        <v>197</v>
      </c>
      <c r="G2" s="283" t="s">
        <v>118</v>
      </c>
      <c r="H2" s="285"/>
      <c r="I2" s="283" t="s">
        <v>119</v>
      </c>
      <c r="J2" s="285"/>
      <c r="K2" s="283" t="s">
        <v>120</v>
      </c>
      <c r="L2" s="285"/>
      <c r="M2" s="283" t="s">
        <v>121</v>
      </c>
      <c r="N2" s="285"/>
      <c r="O2" s="53" t="s">
        <v>24</v>
      </c>
    </row>
    <row r="3" spans="2:15" ht="15.75" customHeight="1" x14ac:dyDescent="0.35">
      <c r="C3" s="76" t="s">
        <v>2</v>
      </c>
      <c r="D3" s="185">
        <f>GrantInformation!C4</f>
        <v>0</v>
      </c>
      <c r="F3" s="169" t="s">
        <v>14</v>
      </c>
      <c r="G3" s="283" t="s">
        <v>16</v>
      </c>
      <c r="H3" s="285"/>
      <c r="I3" s="283" t="s">
        <v>16</v>
      </c>
      <c r="J3" s="285"/>
      <c r="K3" s="283" t="s">
        <v>16</v>
      </c>
      <c r="L3" s="285"/>
      <c r="M3" s="283" t="s">
        <v>107</v>
      </c>
      <c r="N3" s="285"/>
      <c r="O3" s="167"/>
    </row>
    <row r="4" spans="2:15" ht="15.75" customHeight="1" x14ac:dyDescent="0.35">
      <c r="C4" s="75" t="s">
        <v>3</v>
      </c>
      <c r="D4" s="185">
        <f>GrantInformation!C5</f>
        <v>0</v>
      </c>
      <c r="F4" s="169"/>
      <c r="G4" s="52" t="s">
        <v>198</v>
      </c>
      <c r="H4" s="52" t="s">
        <v>199</v>
      </c>
      <c r="I4" s="52" t="s">
        <v>198</v>
      </c>
      <c r="J4" s="52" t="s">
        <v>199</v>
      </c>
      <c r="K4" s="52" t="s">
        <v>198</v>
      </c>
      <c r="L4" s="52" t="s">
        <v>199</v>
      </c>
      <c r="M4" s="52" t="s">
        <v>198</v>
      </c>
      <c r="N4" s="52" t="s">
        <v>199</v>
      </c>
      <c r="O4" s="167"/>
    </row>
    <row r="5" spans="2:15" ht="15.75" customHeight="1" x14ac:dyDescent="0.35">
      <c r="C5" s="75" t="s">
        <v>76</v>
      </c>
      <c r="D5" s="186"/>
      <c r="F5" s="170" t="s">
        <v>19</v>
      </c>
      <c r="G5" s="181">
        <f ca="1">SUMIF(INDIRECT(I$2&amp;"!C$14:C$999"),$F5,INDIRECT(I$2&amp;"!M$14:M$999"))</f>
        <v>0</v>
      </c>
      <c r="H5" s="181">
        <f ca="1">SUMIF(INDIRECT(I$2&amp;"!C$14:C$999"),$F5,INDIRECT(I$2&amp;"!K$14:K$999"))-G5</f>
        <v>0</v>
      </c>
      <c r="I5" s="181">
        <f ca="1">SUMIF(INDIRECT(K$2&amp;"!C$14:C$999"),$F5,INDIRECT(K$2&amp;"!M$14:M$999"))</f>
        <v>0</v>
      </c>
      <c r="J5" s="181">
        <f ca="1">SUMIF(INDIRECT(K$2&amp;"!C$14:C$999"),$F5,INDIRECT(K$2&amp;"!K$14:K$999"))-I5</f>
        <v>0</v>
      </c>
      <c r="K5" s="181">
        <f ca="1">SUMIF(INDIRECT(M$2&amp;"!C$14:C$999"),$F5,INDIRECT(M$2&amp;"!M$14:M$999"))</f>
        <v>0</v>
      </c>
      <c r="L5" s="181">
        <f ca="1">SUMIF(INDIRECT(M$2&amp;"!C$14:C$999"),$F5,INDIRECT(M$2&amp;"!K$14:K$999"))-K5</f>
        <v>0</v>
      </c>
      <c r="M5" s="171" t="s">
        <v>108</v>
      </c>
      <c r="N5" s="171" t="s">
        <v>108</v>
      </c>
      <c r="O5" s="53">
        <f ca="1">SUM(G5:N5)</f>
        <v>0</v>
      </c>
    </row>
    <row r="6" spans="2:15" ht="15.75" customHeight="1" x14ac:dyDescent="0.35">
      <c r="C6" s="75" t="s">
        <v>77</v>
      </c>
      <c r="D6" s="187"/>
      <c r="F6" s="170" t="s">
        <v>20</v>
      </c>
      <c r="G6" s="181">
        <f t="shared" ref="G6:G9" ca="1" si="0">SUMIF(INDIRECT(I$2&amp;"!C$14:C$999"),$F6,INDIRECT(I$2&amp;"!M$14:M$999"))</f>
        <v>0</v>
      </c>
      <c r="H6" s="181">
        <f t="shared" ref="H6:J9" ca="1" si="1">SUMIF(INDIRECT(I$2&amp;"!C$14:C$999"),$F6,INDIRECT(I$2&amp;"!K$14:K$999"))-G6</f>
        <v>0</v>
      </c>
      <c r="I6" s="181">
        <f t="shared" ref="I6:I9" ca="1" si="2">SUMIF(INDIRECT(K$2&amp;"!C$14:C$999"),$F6,INDIRECT(K$2&amp;"!M$14:M$999"))</f>
        <v>0</v>
      </c>
      <c r="J6" s="181">
        <f t="shared" ca="1" si="1"/>
        <v>0</v>
      </c>
      <c r="K6" s="181">
        <f t="shared" ref="K6:K9" ca="1" si="3">SUMIF(INDIRECT(M$2&amp;"!C$14:C$999"),$F6,INDIRECT(M$2&amp;"!M$14:M$999"))</f>
        <v>0</v>
      </c>
      <c r="L6" s="181">
        <f t="shared" ref="L6:L9" ca="1" si="4">SUMIF(INDIRECT(M$2&amp;"!C$14:C$999"),$F6,INDIRECT(M$2&amp;"!K$14:K$999"))-K6</f>
        <v>0</v>
      </c>
      <c r="M6" s="171" t="s">
        <v>108</v>
      </c>
      <c r="N6" s="171" t="s">
        <v>108</v>
      </c>
      <c r="O6" s="53">
        <f t="shared" ref="O6:O9" ca="1" si="5">SUM(G6:N6)</f>
        <v>0</v>
      </c>
    </row>
    <row r="7" spans="2:15" x14ac:dyDescent="0.35">
      <c r="F7" s="170" t="s">
        <v>21</v>
      </c>
      <c r="G7" s="181">
        <f t="shared" ca="1" si="0"/>
        <v>0</v>
      </c>
      <c r="H7" s="181">
        <f t="shared" ca="1" si="1"/>
        <v>0</v>
      </c>
      <c r="I7" s="181">
        <f t="shared" ca="1" si="2"/>
        <v>0</v>
      </c>
      <c r="J7" s="181">
        <f t="shared" ca="1" si="1"/>
        <v>0</v>
      </c>
      <c r="K7" s="181">
        <f t="shared" ca="1" si="3"/>
        <v>0</v>
      </c>
      <c r="L7" s="181">
        <f t="shared" ca="1" si="4"/>
        <v>0</v>
      </c>
      <c r="M7" s="171" t="s">
        <v>108</v>
      </c>
      <c r="N7" s="171" t="s">
        <v>108</v>
      </c>
      <c r="O7" s="53">
        <f t="shared" ca="1" si="5"/>
        <v>0</v>
      </c>
    </row>
    <row r="8" spans="2:15" x14ac:dyDescent="0.35">
      <c r="F8" s="170" t="s">
        <v>22</v>
      </c>
      <c r="G8" s="181">
        <f t="shared" ca="1" si="0"/>
        <v>0</v>
      </c>
      <c r="H8" s="181">
        <f t="shared" ca="1" si="1"/>
        <v>0</v>
      </c>
      <c r="I8" s="181">
        <f t="shared" ca="1" si="2"/>
        <v>0</v>
      </c>
      <c r="J8" s="181">
        <f t="shared" ca="1" si="1"/>
        <v>0</v>
      </c>
      <c r="K8" s="181">
        <f t="shared" ca="1" si="3"/>
        <v>0</v>
      </c>
      <c r="L8" s="181">
        <f t="shared" ca="1" si="4"/>
        <v>0</v>
      </c>
      <c r="M8" s="171" t="s">
        <v>108</v>
      </c>
      <c r="N8" s="171" t="s">
        <v>108</v>
      </c>
      <c r="O8" s="53">
        <f t="shared" ca="1" si="5"/>
        <v>0</v>
      </c>
    </row>
    <row r="9" spans="2:15" x14ac:dyDescent="0.35">
      <c r="F9" s="170" t="s">
        <v>23</v>
      </c>
      <c r="G9" s="181">
        <f t="shared" ca="1" si="0"/>
        <v>0</v>
      </c>
      <c r="H9" s="181">
        <f t="shared" ca="1" si="1"/>
        <v>0</v>
      </c>
      <c r="I9" s="181">
        <f t="shared" ca="1" si="2"/>
        <v>0</v>
      </c>
      <c r="J9" s="181">
        <f t="shared" ca="1" si="1"/>
        <v>0</v>
      </c>
      <c r="K9" s="181">
        <f t="shared" ca="1" si="3"/>
        <v>0</v>
      </c>
      <c r="L9" s="181">
        <f t="shared" ca="1" si="4"/>
        <v>0</v>
      </c>
      <c r="M9" s="171" t="s">
        <v>108</v>
      </c>
      <c r="N9" s="171" t="s">
        <v>108</v>
      </c>
      <c r="O9" s="53">
        <f t="shared" ca="1" si="5"/>
        <v>0</v>
      </c>
    </row>
    <row r="10" spans="2:15" x14ac:dyDescent="0.35">
      <c r="F10" s="53" t="s">
        <v>24</v>
      </c>
      <c r="G10" s="53">
        <f ca="1">SUM(G5:G9)</f>
        <v>0</v>
      </c>
      <c r="H10" s="53">
        <f t="shared" ref="H10:N10" ca="1" si="6">SUM(H5:H9)</f>
        <v>0</v>
      </c>
      <c r="I10" s="53">
        <f t="shared" ca="1" si="6"/>
        <v>0</v>
      </c>
      <c r="J10" s="53">
        <f t="shared" ca="1" si="6"/>
        <v>0</v>
      </c>
      <c r="K10" s="53">
        <f t="shared" ca="1" si="6"/>
        <v>0</v>
      </c>
      <c r="L10" s="53">
        <f t="shared" ca="1" si="6"/>
        <v>0</v>
      </c>
      <c r="M10" s="53">
        <f t="shared" si="6"/>
        <v>0</v>
      </c>
      <c r="N10" s="53">
        <f t="shared" si="6"/>
        <v>0</v>
      </c>
      <c r="O10" s="53">
        <f t="shared" ref="O10" ca="1" si="7">SUM(O3:O9)</f>
        <v>0</v>
      </c>
    </row>
    <row r="11" spans="2:15" ht="31" x14ac:dyDescent="0.7">
      <c r="B11" s="54" t="s">
        <v>91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 ht="23.5" x14ac:dyDescent="0.55000000000000004">
      <c r="B12" s="55" t="s">
        <v>78</v>
      </c>
    </row>
    <row r="13" spans="2:15" ht="29" x14ac:dyDescent="0.35">
      <c r="B13" s="135" t="s">
        <v>79</v>
      </c>
      <c r="C13" s="135" t="s">
        <v>14</v>
      </c>
      <c r="D13" s="135" t="s">
        <v>80</v>
      </c>
      <c r="E13" s="135" t="s">
        <v>81</v>
      </c>
      <c r="F13" s="135" t="s">
        <v>82</v>
      </c>
      <c r="G13" s="135" t="s">
        <v>83</v>
      </c>
      <c r="H13" s="135" t="s">
        <v>131</v>
      </c>
      <c r="I13" s="135" t="s">
        <v>111</v>
      </c>
      <c r="J13" s="135" t="s">
        <v>84</v>
      </c>
      <c r="K13" s="135" t="s">
        <v>85</v>
      </c>
      <c r="L13" s="135" t="s">
        <v>86</v>
      </c>
      <c r="M13" s="135" t="s">
        <v>208</v>
      </c>
      <c r="N13" s="136" t="s">
        <v>209</v>
      </c>
    </row>
    <row r="14" spans="2:15" x14ac:dyDescent="0.35">
      <c r="B14" s="144"/>
      <c r="C14" s="144"/>
      <c r="D14" s="145"/>
      <c r="E14" s="145"/>
      <c r="F14" s="145"/>
      <c r="G14" s="145"/>
      <c r="H14" s="145"/>
      <c r="I14" s="144"/>
      <c r="J14" s="144"/>
      <c r="K14" s="144"/>
      <c r="L14" s="137" t="str">
        <f>IFERROR(J14/K14,"")</f>
        <v/>
      </c>
      <c r="M14" s="143"/>
      <c r="N14" s="138" t="str">
        <f>IFERROR(L14*M14,"")</f>
        <v/>
      </c>
    </row>
    <row r="15" spans="2:15" x14ac:dyDescent="0.35">
      <c r="B15" s="144"/>
      <c r="C15" s="144"/>
      <c r="D15" s="145"/>
      <c r="E15" s="145"/>
      <c r="F15" s="145"/>
      <c r="G15" s="145"/>
      <c r="H15" s="145"/>
      <c r="I15" s="144"/>
      <c r="J15" s="144"/>
      <c r="K15" s="144"/>
      <c r="L15" s="137" t="str">
        <f t="shared" ref="L15:L32" si="8">IFERROR(J15/K15,"")</f>
        <v/>
      </c>
      <c r="M15" s="143"/>
      <c r="N15" s="138" t="str">
        <f t="shared" ref="N15:N32" si="9">IFERROR(L15*M15,"")</f>
        <v/>
      </c>
    </row>
    <row r="16" spans="2:15" x14ac:dyDescent="0.35">
      <c r="B16" s="144"/>
      <c r="C16" s="144"/>
      <c r="D16" s="145"/>
      <c r="E16" s="145"/>
      <c r="F16" s="145"/>
      <c r="G16" s="145"/>
      <c r="H16" s="145"/>
      <c r="I16" s="144"/>
      <c r="J16" s="144"/>
      <c r="K16" s="144"/>
      <c r="L16" s="137" t="str">
        <f t="shared" si="8"/>
        <v/>
      </c>
      <c r="M16" s="143"/>
      <c r="N16" s="138" t="str">
        <f t="shared" si="9"/>
        <v/>
      </c>
    </row>
    <row r="17" spans="2:14" x14ac:dyDescent="0.35">
      <c r="B17" s="144"/>
      <c r="C17" s="144"/>
      <c r="D17" s="145"/>
      <c r="E17" s="145"/>
      <c r="F17" s="145"/>
      <c r="G17" s="145"/>
      <c r="H17" s="145"/>
      <c r="I17" s="144"/>
      <c r="J17" s="144"/>
      <c r="K17" s="144"/>
      <c r="L17" s="137" t="str">
        <f t="shared" si="8"/>
        <v/>
      </c>
      <c r="M17" s="143"/>
      <c r="N17" s="138" t="str">
        <f t="shared" si="9"/>
        <v/>
      </c>
    </row>
    <row r="18" spans="2:14" x14ac:dyDescent="0.35">
      <c r="B18" s="144"/>
      <c r="C18" s="144"/>
      <c r="D18" s="145"/>
      <c r="E18" s="145"/>
      <c r="F18" s="145"/>
      <c r="G18" s="145"/>
      <c r="H18" s="145"/>
      <c r="I18" s="144"/>
      <c r="J18" s="144"/>
      <c r="K18" s="144"/>
      <c r="L18" s="137" t="str">
        <f t="shared" si="8"/>
        <v/>
      </c>
      <c r="M18" s="143"/>
      <c r="N18" s="138" t="str">
        <f t="shared" si="9"/>
        <v/>
      </c>
    </row>
    <row r="19" spans="2:14" x14ac:dyDescent="0.35">
      <c r="B19" s="144"/>
      <c r="C19" s="144"/>
      <c r="D19" s="145"/>
      <c r="E19" s="145"/>
      <c r="F19" s="145"/>
      <c r="G19" s="145"/>
      <c r="H19" s="145"/>
      <c r="I19" s="144"/>
      <c r="J19" s="144"/>
      <c r="K19" s="144"/>
      <c r="L19" s="137" t="str">
        <f t="shared" si="8"/>
        <v/>
      </c>
      <c r="M19" s="143"/>
      <c r="N19" s="138" t="str">
        <f t="shared" si="9"/>
        <v/>
      </c>
    </row>
    <row r="20" spans="2:14" x14ac:dyDescent="0.35">
      <c r="B20" s="144"/>
      <c r="C20" s="144"/>
      <c r="D20" s="145"/>
      <c r="E20" s="145"/>
      <c r="F20" s="145"/>
      <c r="G20" s="145"/>
      <c r="H20" s="145"/>
      <c r="I20" s="144"/>
      <c r="J20" s="144"/>
      <c r="K20" s="144"/>
      <c r="L20" s="137" t="str">
        <f t="shared" si="8"/>
        <v/>
      </c>
      <c r="M20" s="143"/>
      <c r="N20" s="138" t="str">
        <f t="shared" si="9"/>
        <v/>
      </c>
    </row>
    <row r="21" spans="2:14" x14ac:dyDescent="0.35">
      <c r="B21" s="144"/>
      <c r="C21" s="144"/>
      <c r="D21" s="145"/>
      <c r="E21" s="145"/>
      <c r="F21" s="145"/>
      <c r="G21" s="145"/>
      <c r="H21" s="145"/>
      <c r="I21" s="144"/>
      <c r="J21" s="144"/>
      <c r="K21" s="144"/>
      <c r="L21" s="137" t="str">
        <f t="shared" si="8"/>
        <v/>
      </c>
      <c r="M21" s="143"/>
      <c r="N21" s="138" t="str">
        <f t="shared" si="9"/>
        <v/>
      </c>
    </row>
    <row r="22" spans="2:14" x14ac:dyDescent="0.35">
      <c r="B22" s="144"/>
      <c r="C22" s="144"/>
      <c r="D22" s="145"/>
      <c r="E22" s="145"/>
      <c r="F22" s="145"/>
      <c r="G22" s="145"/>
      <c r="H22" s="145"/>
      <c r="I22" s="144"/>
      <c r="J22" s="144"/>
      <c r="K22" s="144"/>
      <c r="L22" s="137" t="str">
        <f t="shared" si="8"/>
        <v/>
      </c>
      <c r="M22" s="143"/>
      <c r="N22" s="138" t="str">
        <f t="shared" si="9"/>
        <v/>
      </c>
    </row>
    <row r="23" spans="2:14" x14ac:dyDescent="0.35">
      <c r="B23" s="144"/>
      <c r="C23" s="144"/>
      <c r="D23" s="145"/>
      <c r="E23" s="145"/>
      <c r="F23" s="145"/>
      <c r="G23" s="145"/>
      <c r="H23" s="145"/>
      <c r="I23" s="144"/>
      <c r="J23" s="144"/>
      <c r="K23" s="144"/>
      <c r="L23" s="137" t="str">
        <f t="shared" si="8"/>
        <v/>
      </c>
      <c r="M23" s="143"/>
      <c r="N23" s="138" t="str">
        <f t="shared" si="9"/>
        <v/>
      </c>
    </row>
    <row r="24" spans="2:14" x14ac:dyDescent="0.35">
      <c r="B24" s="144"/>
      <c r="C24" s="144"/>
      <c r="D24" s="145"/>
      <c r="E24" s="145"/>
      <c r="F24" s="145"/>
      <c r="G24" s="145"/>
      <c r="H24" s="145"/>
      <c r="I24" s="144"/>
      <c r="J24" s="144"/>
      <c r="K24" s="144"/>
      <c r="L24" s="137" t="str">
        <f t="shared" si="8"/>
        <v/>
      </c>
      <c r="M24" s="143"/>
      <c r="N24" s="138" t="str">
        <f t="shared" si="9"/>
        <v/>
      </c>
    </row>
    <row r="25" spans="2:14" x14ac:dyDescent="0.35">
      <c r="B25" s="144"/>
      <c r="C25" s="144"/>
      <c r="D25" s="145"/>
      <c r="E25" s="145"/>
      <c r="F25" s="145"/>
      <c r="G25" s="145"/>
      <c r="H25" s="145"/>
      <c r="I25" s="144"/>
      <c r="J25" s="144"/>
      <c r="K25" s="144"/>
      <c r="L25" s="137" t="str">
        <f t="shared" si="8"/>
        <v/>
      </c>
      <c r="M25" s="143"/>
      <c r="N25" s="138" t="str">
        <f t="shared" si="9"/>
        <v/>
      </c>
    </row>
    <row r="26" spans="2:14" x14ac:dyDescent="0.35">
      <c r="B26" s="144"/>
      <c r="C26" s="144"/>
      <c r="D26" s="145"/>
      <c r="E26" s="145"/>
      <c r="F26" s="145"/>
      <c r="G26" s="145"/>
      <c r="H26" s="145"/>
      <c r="I26" s="144"/>
      <c r="J26" s="144"/>
      <c r="K26" s="144"/>
      <c r="L26" s="137" t="str">
        <f t="shared" si="8"/>
        <v/>
      </c>
      <c r="M26" s="143"/>
      <c r="N26" s="138" t="str">
        <f t="shared" si="9"/>
        <v/>
      </c>
    </row>
    <row r="27" spans="2:14" x14ac:dyDescent="0.35">
      <c r="B27" s="144"/>
      <c r="C27" s="144"/>
      <c r="D27" s="145"/>
      <c r="E27" s="145"/>
      <c r="F27" s="145"/>
      <c r="G27" s="145"/>
      <c r="H27" s="145"/>
      <c r="I27" s="144"/>
      <c r="J27" s="144"/>
      <c r="K27" s="144"/>
      <c r="L27" s="137" t="str">
        <f t="shared" si="8"/>
        <v/>
      </c>
      <c r="M27" s="143"/>
      <c r="N27" s="138" t="str">
        <f t="shared" si="9"/>
        <v/>
      </c>
    </row>
    <row r="28" spans="2:14" x14ac:dyDescent="0.35">
      <c r="B28" s="144"/>
      <c r="C28" s="144"/>
      <c r="D28" s="145"/>
      <c r="E28" s="145"/>
      <c r="F28" s="145"/>
      <c r="G28" s="145"/>
      <c r="H28" s="145"/>
      <c r="I28" s="144"/>
      <c r="J28" s="144"/>
      <c r="K28" s="144"/>
      <c r="L28" s="137" t="str">
        <f t="shared" si="8"/>
        <v/>
      </c>
      <c r="M28" s="143"/>
      <c r="N28" s="138" t="str">
        <f t="shared" si="9"/>
        <v/>
      </c>
    </row>
    <row r="29" spans="2:14" x14ac:dyDescent="0.35">
      <c r="B29" s="144"/>
      <c r="C29" s="144"/>
      <c r="D29" s="145"/>
      <c r="E29" s="145"/>
      <c r="F29" s="145"/>
      <c r="G29" s="145"/>
      <c r="H29" s="145"/>
      <c r="I29" s="144"/>
      <c r="J29" s="144"/>
      <c r="K29" s="144"/>
      <c r="L29" s="137" t="str">
        <f t="shared" si="8"/>
        <v/>
      </c>
      <c r="M29" s="143"/>
      <c r="N29" s="138" t="str">
        <f t="shared" si="9"/>
        <v/>
      </c>
    </row>
    <row r="30" spans="2:14" x14ac:dyDescent="0.35">
      <c r="B30" s="144"/>
      <c r="C30" s="144"/>
      <c r="D30" s="145"/>
      <c r="E30" s="145"/>
      <c r="F30" s="145"/>
      <c r="G30" s="145"/>
      <c r="H30" s="145"/>
      <c r="I30" s="144"/>
      <c r="J30" s="144"/>
      <c r="K30" s="144"/>
      <c r="L30" s="137" t="str">
        <f t="shared" si="8"/>
        <v/>
      </c>
      <c r="M30" s="143"/>
      <c r="N30" s="138" t="str">
        <f t="shared" si="9"/>
        <v/>
      </c>
    </row>
    <row r="31" spans="2:14" x14ac:dyDescent="0.35">
      <c r="B31" s="144"/>
      <c r="C31" s="144"/>
      <c r="D31" s="145"/>
      <c r="E31" s="145"/>
      <c r="F31" s="145"/>
      <c r="G31" s="145"/>
      <c r="H31" s="145"/>
      <c r="I31" s="144"/>
      <c r="J31" s="144"/>
      <c r="K31" s="144"/>
      <c r="L31" s="137" t="str">
        <f t="shared" si="8"/>
        <v/>
      </c>
      <c r="M31" s="143"/>
      <c r="N31" s="138" t="str">
        <f t="shared" si="9"/>
        <v/>
      </c>
    </row>
    <row r="32" spans="2:14" x14ac:dyDescent="0.35">
      <c r="B32" s="146" t="s">
        <v>64</v>
      </c>
      <c r="C32" s="144"/>
      <c r="D32" s="145"/>
      <c r="E32" s="145"/>
      <c r="F32" s="145"/>
      <c r="G32" s="145"/>
      <c r="H32" s="145"/>
      <c r="I32" s="144"/>
      <c r="J32" s="144"/>
      <c r="K32" s="144"/>
      <c r="L32" s="137" t="str">
        <f t="shared" si="8"/>
        <v/>
      </c>
      <c r="M32" s="143"/>
      <c r="N32" s="138" t="str">
        <f t="shared" si="9"/>
        <v/>
      </c>
    </row>
    <row r="33" spans="2:14" x14ac:dyDescent="0.35">
      <c r="B33" s="139"/>
      <c r="C33" s="139"/>
      <c r="D33" s="140"/>
      <c r="E33" s="140"/>
      <c r="F33" s="140"/>
      <c r="G33" s="140"/>
      <c r="H33" s="140"/>
      <c r="I33" s="141" t="s">
        <v>89</v>
      </c>
      <c r="J33" s="142">
        <f>SUM(J14:J32)</f>
        <v>0</v>
      </c>
      <c r="K33" s="139"/>
      <c r="L33" s="142">
        <f>SUM(L14:L32)</f>
        <v>0</v>
      </c>
      <c r="M33" s="139"/>
      <c r="N33" s="53">
        <f>SUM(N14:N32)</f>
        <v>0</v>
      </c>
    </row>
  </sheetData>
  <mergeCells count="8">
    <mergeCell ref="G2:H2"/>
    <mergeCell ref="I2:J2"/>
    <mergeCell ref="K2:L2"/>
    <mergeCell ref="M2:N2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DEDFB2-7273-4D58-81E6-6B410D5E27D0}">
          <x14:formula1>
            <xm:f>lists!$A$2:$A$6</xm:f>
          </x14:formula1>
          <xm:sqref>C14:C32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8"/>
  <sheetViews>
    <sheetView workbookViewId="0"/>
  </sheetViews>
  <sheetFormatPr defaultColWidth="9.08984375" defaultRowHeight="14.5" x14ac:dyDescent="0.35"/>
  <cols>
    <col min="1" max="1" width="56.453125" style="58" bestFit="1" customWidth="1"/>
    <col min="2" max="2" width="39.54296875" style="58" customWidth="1"/>
    <col min="3" max="3" width="65.08984375" style="58" customWidth="1"/>
    <col min="4" max="16384" width="9.08984375" style="58"/>
  </cols>
  <sheetData>
    <row r="1" spans="1:3" ht="18.5" x14ac:dyDescent="0.45">
      <c r="A1" s="56" t="s">
        <v>92</v>
      </c>
      <c r="B1" s="57"/>
    </row>
    <row r="2" spans="1:3" ht="18.5" x14ac:dyDescent="0.45">
      <c r="A2" s="56" t="s">
        <v>93</v>
      </c>
      <c r="B2" s="57"/>
    </row>
    <row r="3" spans="1:3" ht="15.5" x14ac:dyDescent="0.35">
      <c r="A3" s="57" t="s">
        <v>109</v>
      </c>
      <c r="B3" s="57"/>
      <c r="C3" s="57"/>
    </row>
    <row r="4" spans="1:3" ht="15.5" x14ac:dyDescent="0.35">
      <c r="A4" s="57"/>
      <c r="B4" s="57"/>
      <c r="C4" s="57"/>
    </row>
    <row r="5" spans="1:3" ht="15.5" x14ac:dyDescent="0.35">
      <c r="A5" s="286" t="s">
        <v>94</v>
      </c>
      <c r="B5" s="286"/>
    </row>
    <row r="6" spans="1:3" ht="15.5" x14ac:dyDescent="0.35">
      <c r="A6" s="59" t="s">
        <v>1</v>
      </c>
      <c r="B6" s="63">
        <f>GrantInformation!C3</f>
        <v>0</v>
      </c>
    </row>
    <row r="7" spans="1:3" ht="15.5" x14ac:dyDescent="0.35">
      <c r="A7" s="60" t="s">
        <v>2</v>
      </c>
      <c r="B7" s="63">
        <f>GrantInformation!C4</f>
        <v>0</v>
      </c>
    </row>
    <row r="8" spans="1:3" ht="15.5" x14ac:dyDescent="0.35">
      <c r="A8" s="59" t="s">
        <v>3</v>
      </c>
      <c r="B8" s="63">
        <f>GrantInformation!C5</f>
        <v>0</v>
      </c>
    </row>
    <row r="9" spans="1:3" ht="15.5" x14ac:dyDescent="0.35">
      <c r="A9" s="59" t="s">
        <v>4</v>
      </c>
      <c r="B9" s="63">
        <f>GrantInformation!C6</f>
        <v>0</v>
      </c>
    </row>
    <row r="10" spans="1:3" ht="15.5" x14ac:dyDescent="0.35">
      <c r="A10" s="59" t="s">
        <v>5</v>
      </c>
      <c r="B10" s="63">
        <f>GrantInformation!C7</f>
        <v>0</v>
      </c>
    </row>
    <row r="11" spans="1:3" ht="15.5" x14ac:dyDescent="0.35">
      <c r="A11" s="59" t="s">
        <v>6</v>
      </c>
      <c r="B11" s="63">
        <f>GrantInformation!C8</f>
        <v>0</v>
      </c>
    </row>
    <row r="12" spans="1:3" ht="15.5" x14ac:dyDescent="0.35">
      <c r="A12" s="59" t="s">
        <v>95</v>
      </c>
      <c r="B12" s="63">
        <f>GrantInformation!C9</f>
        <v>0</v>
      </c>
    </row>
    <row r="13" spans="1:3" ht="15.5" x14ac:dyDescent="0.35">
      <c r="A13" s="59" t="s">
        <v>7</v>
      </c>
      <c r="B13" s="63">
        <f>GrantInformation!C10</f>
        <v>0</v>
      </c>
    </row>
    <row r="14" spans="1:3" ht="15.5" x14ac:dyDescent="0.35">
      <c r="A14" s="57"/>
      <c r="B14" s="57"/>
      <c r="C14" s="57"/>
    </row>
    <row r="15" spans="1:3" ht="15.5" x14ac:dyDescent="0.35">
      <c r="A15" s="286" t="s">
        <v>96</v>
      </c>
      <c r="B15" s="286"/>
      <c r="C15" s="286"/>
    </row>
    <row r="16" spans="1:3" ht="15.5" x14ac:dyDescent="0.35">
      <c r="A16" s="59"/>
      <c r="B16" s="59"/>
      <c r="C16" s="64" t="s">
        <v>97</v>
      </c>
    </row>
    <row r="17" spans="1:3" ht="15.5" x14ac:dyDescent="0.35">
      <c r="A17" s="59" t="s">
        <v>98</v>
      </c>
      <c r="B17" s="61" t="s">
        <v>99</v>
      </c>
      <c r="C17" s="62"/>
    </row>
    <row r="18" spans="1:3" ht="15.5" x14ac:dyDescent="0.35">
      <c r="A18" s="59" t="s">
        <v>100</v>
      </c>
      <c r="B18" s="69">
        <f>SUMIF(Summary!D$21:R$21,B$17,Summary!D$30:R$30)+SUMIF(Summary!D$40:R$40,B$17,Summary!D$49:R$49)+SUMIF(Summary!D$59:R$59,B$17,Summary!D$68:R$68)+SUMIF(Summary!D$78:R$78,B$17,Summary!D$87:R$87)</f>
        <v>0</v>
      </c>
      <c r="C18" s="62"/>
    </row>
    <row r="19" spans="1:3" ht="15.5" x14ac:dyDescent="0.35">
      <c r="A19" s="59" t="s">
        <v>33</v>
      </c>
      <c r="B19" s="69" t="e">
        <f>SUMIF(Summary!D$21:R$21,B$17,Summary!#REF!)+SUMIF(Summary!D$40:R$40,B$17,Summary!#REF!)+SUMIF(Summary!D$59:R$59,B$17,Summary!#REF!)+SUMIF(Summary!D$78:R$78,B$17,Summary!#REF!)</f>
        <v>#REF!</v>
      </c>
      <c r="C19" s="62"/>
    </row>
    <row r="20" spans="1:3" ht="15.5" x14ac:dyDescent="0.35">
      <c r="A20" s="59" t="s">
        <v>101</v>
      </c>
      <c r="B20" s="69" t="e">
        <f>SUMIF(Summary!D$21:R$21,B$17,Summary!#REF!)+SUMIF(Summary!D$40:R$40,B$17,Summary!#REF!)+SUMIF(Summary!D$59:R$59,B$17,Summary!#REF!)+SUMIF(Summary!D$78:R$78,B$17,Summary!#REF!)</f>
        <v>#REF!</v>
      </c>
      <c r="C20" s="62"/>
    </row>
    <row r="21" spans="1:3" ht="15.5" x14ac:dyDescent="0.35">
      <c r="A21" s="59" t="s">
        <v>34</v>
      </c>
      <c r="B21" s="69">
        <f>SUMIF(Summary!D$21:R$21,B$17,Summary!D$32:R$32)+SUMIF(Summary!D$40:R$40,B$17,Summary!D$51:R$51)+SUMIF(Summary!D$59:R$59,B$17,Summary!D$70:R$70)+SUMIF(Summary!D$78:R$78,B$17,Summary!D$89:R$89)</f>
        <v>0</v>
      </c>
      <c r="C21" s="62"/>
    </row>
    <row r="22" spans="1:3" ht="15.5" x14ac:dyDescent="0.35">
      <c r="A22" s="65" t="s">
        <v>102</v>
      </c>
      <c r="B22" s="70" t="e">
        <f>B18-B19+B20-B21</f>
        <v>#REF!</v>
      </c>
      <c r="C22" s="62"/>
    </row>
    <row r="25" spans="1:3" ht="15.5" x14ac:dyDescent="0.35">
      <c r="A25" s="59" t="s">
        <v>103</v>
      </c>
      <c r="B25" s="62"/>
      <c r="C25" s="66"/>
    </row>
    <row r="26" spans="1:3" ht="15.5" x14ac:dyDescent="0.35">
      <c r="A26" s="59" t="s">
        <v>104</v>
      </c>
      <c r="B26" s="62"/>
      <c r="C26" s="67"/>
    </row>
    <row r="27" spans="1:3" ht="15.5" x14ac:dyDescent="0.35">
      <c r="A27" s="57"/>
      <c r="B27" s="57"/>
      <c r="C27" s="57"/>
    </row>
    <row r="28" spans="1:3" ht="15.5" x14ac:dyDescent="0.35">
      <c r="A28" s="59" t="s">
        <v>105</v>
      </c>
      <c r="B28" s="62"/>
      <c r="C28" s="62"/>
    </row>
  </sheetData>
  <mergeCells count="2">
    <mergeCell ref="A15:C15"/>
    <mergeCell ref="A5:B5"/>
  </mergeCells>
  <conditionalFormatting sqref="B25:B26">
    <cfRule type="containsText" dxfId="0" priority="1" stopIfTrue="1" operator="containsText" text="N">
      <formula>NOT(ISERROR(SEARCH("N",B25)))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4FC7-7E43-4A98-B4E8-81D06FA28C36}">
  <sheetPr codeName="Sheet26"/>
  <dimension ref="A1:O1004"/>
  <sheetViews>
    <sheetView workbookViewId="0"/>
  </sheetViews>
  <sheetFormatPr defaultRowHeight="14.5" x14ac:dyDescent="0.35"/>
  <cols>
    <col min="1" max="1" width="19.90625" customWidth="1"/>
    <col min="2" max="2" width="3.08984375" customWidth="1"/>
    <col min="3" max="3" width="18.54296875" customWidth="1"/>
    <col min="4" max="4" width="39.6328125" customWidth="1"/>
    <col min="5" max="5" width="4.36328125" customWidth="1"/>
    <col min="6" max="6" width="37.08984375" customWidth="1"/>
    <col min="7" max="7" width="40.08984375" customWidth="1"/>
  </cols>
  <sheetData>
    <row r="1" spans="1:15" s="188" customFormat="1" x14ac:dyDescent="0.35">
      <c r="A1" s="188" t="s">
        <v>106</v>
      </c>
      <c r="C1" s="188" t="s">
        <v>14</v>
      </c>
      <c r="D1" s="188" t="s">
        <v>80</v>
      </c>
      <c r="F1" s="188" t="s">
        <v>80</v>
      </c>
      <c r="G1" s="188" t="s">
        <v>81</v>
      </c>
    </row>
    <row r="2" spans="1:15" x14ac:dyDescent="0.35">
      <c r="A2" s="189" t="s">
        <v>19</v>
      </c>
      <c r="C2" s="189" t="s">
        <v>20</v>
      </c>
      <c r="D2" s="189" t="s">
        <v>67</v>
      </c>
      <c r="F2" s="189" t="str">
        <f t="array" ref="F2">IFERROR(INDEX('Agreed Budget'!B$4:B$1006,MATCH(lists!G2,'Agreed Budget'!C$4:C$1006,0)),"")</f>
        <v/>
      </c>
      <c r="G2" s="189">
        <f t="array" ref="G2">IFERROR(INDEX('Agreed Budget'!C$5:C$1006, MATCH(0,COUNTIF($G$1:G1, 'Agreed Budget'!C$5:C$1006),0 )),"")</f>
        <v>0</v>
      </c>
      <c r="K2" s="189"/>
      <c r="L2" s="189"/>
      <c r="N2" s="189"/>
      <c r="O2" s="189"/>
    </row>
    <row r="3" spans="1:15" x14ac:dyDescent="0.35">
      <c r="A3" s="189" t="s">
        <v>20</v>
      </c>
      <c r="C3" s="189" t="s">
        <v>21</v>
      </c>
      <c r="D3" s="189" t="s">
        <v>112</v>
      </c>
      <c r="F3" s="189" t="str">
        <f t="array" ref="F3">IFERROR(INDEX('Agreed Budget'!B$4:B$1006,MATCH(lists!G3,'Agreed Budget'!C$4:C$1006,0)),"")</f>
        <v/>
      </c>
      <c r="G3" s="189" t="str">
        <f t="array" ref="G3">IFERROR(INDEX('Agreed Budget'!C$5:C$1006, MATCH(0,COUNTIF($G$1:G2, 'Agreed Budget'!C$5:C$1006),0 )),"")</f>
        <v/>
      </c>
      <c r="K3" s="189"/>
      <c r="L3" s="189"/>
      <c r="N3" s="189"/>
      <c r="O3" s="189"/>
    </row>
    <row r="4" spans="1:15" x14ac:dyDescent="0.35">
      <c r="A4" s="189" t="s">
        <v>21</v>
      </c>
      <c r="C4" s="189" t="s">
        <v>22</v>
      </c>
      <c r="D4" s="189" t="s">
        <v>113</v>
      </c>
      <c r="F4" s="189" t="str">
        <f t="array" ref="F4">IFERROR(INDEX('Agreed Budget'!B$4:B$1006,MATCH(lists!G4,'Agreed Budget'!C$4:C$1006,0)),"")</f>
        <v/>
      </c>
      <c r="G4" s="189" t="str">
        <f t="array" ref="G4">IFERROR(INDEX('Agreed Budget'!C$5:C$1006, MATCH(0,COUNTIF($G$1:G3, 'Agreed Budget'!C$5:C$1006),0 )),"")</f>
        <v/>
      </c>
      <c r="K4" s="189"/>
      <c r="L4" s="189"/>
      <c r="N4" s="189"/>
      <c r="O4" s="189"/>
    </row>
    <row r="5" spans="1:15" x14ac:dyDescent="0.35">
      <c r="A5" s="189" t="s">
        <v>22</v>
      </c>
      <c r="C5" s="189" t="s">
        <v>23</v>
      </c>
      <c r="D5" s="189" t="s">
        <v>114</v>
      </c>
      <c r="F5" s="189" t="str">
        <f t="array" ref="F5">IFERROR(INDEX('Agreed Budget'!B$4:B$1006,MATCH(lists!G5,'Agreed Budget'!C$4:C$1006,0)),"")</f>
        <v/>
      </c>
      <c r="G5" s="189" t="str">
        <f t="array" ref="G5">IFERROR(INDEX('Agreed Budget'!C$5:C$1006, MATCH(0,COUNTIF($G$1:G4, 'Agreed Budget'!C$5:C$1006),0 )),"")</f>
        <v/>
      </c>
      <c r="H5" s="79"/>
      <c r="K5" s="189"/>
      <c r="L5" s="189"/>
      <c r="N5" s="189"/>
      <c r="O5" s="189"/>
    </row>
    <row r="6" spans="1:15" x14ac:dyDescent="0.35">
      <c r="A6" s="189" t="s">
        <v>23</v>
      </c>
      <c r="C6" s="189" t="s">
        <v>19</v>
      </c>
      <c r="D6" s="189">
        <f t="array" ref="D6">IFERROR(INDEX('Agreed Budget'!B$5:B$1006, MATCH(0,COUNTIF($D$2:D5, 'Agreed Budget'!B$5:B$1006),0 )),"")</f>
        <v>0</v>
      </c>
      <c r="F6" s="189" t="str">
        <f t="array" ref="F6">IFERROR(INDEX('Agreed Budget'!B$4:B$1006,MATCH(lists!G6,'Agreed Budget'!C$4:C$1006,0)),"")</f>
        <v/>
      </c>
      <c r="G6" s="189" t="str">
        <f t="array" ref="G6">IFERROR(INDEX('Agreed Budget'!C$5:C$1006, MATCH(0,COUNTIF($G$1:G5, 'Agreed Budget'!C$5:C$1006),0 )),"")</f>
        <v/>
      </c>
      <c r="H6" s="79"/>
      <c r="K6" s="189"/>
      <c r="L6" s="189"/>
      <c r="N6" s="189"/>
      <c r="O6" s="189"/>
    </row>
    <row r="7" spans="1:15" x14ac:dyDescent="0.35">
      <c r="C7" s="189" t="s">
        <v>19</v>
      </c>
      <c r="D7" s="189" t="str">
        <f t="array" ref="D7">IFERROR(INDEX('Agreed Budget'!B$5:B$1006, MATCH(0,COUNTIF($D$2:D6, 'Agreed Budget'!B$5:B$1006),0 )),"")</f>
        <v/>
      </c>
      <c r="F7" s="189" t="str">
        <f t="array" ref="F7">IFERROR(INDEX('Agreed Budget'!B$4:B$1006,MATCH(lists!G7,'Agreed Budget'!C$4:C$1006,0)),"")</f>
        <v/>
      </c>
      <c r="G7" s="189" t="str">
        <f t="array" ref="G7">IFERROR(INDEX('Agreed Budget'!C$5:C$1006, MATCH(0,COUNTIF($G$1:G6, 'Agreed Budget'!C$5:C$1006),0 )),"")</f>
        <v/>
      </c>
      <c r="H7" s="79"/>
      <c r="K7" s="189"/>
      <c r="L7" s="189"/>
      <c r="N7" s="189"/>
      <c r="O7" s="189"/>
    </row>
    <row r="8" spans="1:15" x14ac:dyDescent="0.35">
      <c r="C8" s="189" t="s">
        <v>19</v>
      </c>
      <c r="D8" s="189" t="str">
        <f t="array" ref="D8">IFERROR(INDEX('Agreed Budget'!B$5:B$1006, MATCH(0,COUNTIF($D$2:D7, 'Agreed Budget'!B$5:B$1006),0 )),"")</f>
        <v/>
      </c>
      <c r="F8" s="189" t="str">
        <f t="array" ref="F8">IFERROR(INDEX('Agreed Budget'!B$4:B$1006,MATCH(lists!G8,'Agreed Budget'!C$4:C$1006,0)),"")</f>
        <v/>
      </c>
      <c r="G8" s="189" t="str">
        <f t="array" ref="G8">IFERROR(INDEX('Agreed Budget'!C$5:C$1006, MATCH(0,COUNTIF($G$1:G7, 'Agreed Budget'!C$5:C$1006),0 )),"")</f>
        <v/>
      </c>
      <c r="H8" s="79"/>
      <c r="N8" s="189"/>
      <c r="O8" s="189"/>
    </row>
    <row r="9" spans="1:15" x14ac:dyDescent="0.35">
      <c r="C9" s="189" t="s">
        <v>19</v>
      </c>
      <c r="D9" s="189" t="str">
        <f t="array" ref="D9">IFERROR(INDEX('Agreed Budget'!B$5:B$1006, MATCH(0,COUNTIF($D$2:D8, 'Agreed Budget'!B$5:B$1006),0 )),"")</f>
        <v/>
      </c>
      <c r="F9" s="189" t="str">
        <f t="array" ref="F9">IFERROR(INDEX('Agreed Budget'!B$4:B$1006,MATCH(lists!G9,'Agreed Budget'!C$4:C$1006,0)),"")</f>
        <v/>
      </c>
      <c r="G9" s="189" t="str">
        <f t="array" ref="G9">IFERROR(INDEX('Agreed Budget'!C$5:C$1006, MATCH(0,COUNTIF($G$1:G8, 'Agreed Budget'!C$5:C$1006),0 )),"")</f>
        <v/>
      </c>
      <c r="H9" s="79"/>
      <c r="N9" s="189"/>
      <c r="O9" s="189"/>
    </row>
    <row r="10" spans="1:15" x14ac:dyDescent="0.35">
      <c r="C10" s="189" t="s">
        <v>19</v>
      </c>
      <c r="D10" s="189" t="str">
        <f t="array" ref="D10">IFERROR(INDEX('Agreed Budget'!B$5:B$1006, MATCH(0,COUNTIF($D$2:D9, 'Agreed Budget'!B$5:B$1006),0 )),"")</f>
        <v/>
      </c>
      <c r="F10" s="189" t="str">
        <f t="array" ref="F10">IFERROR(INDEX('Agreed Budget'!B$4:B$1006,MATCH(lists!G10,'Agreed Budget'!C$4:C$1006,0)),"")</f>
        <v/>
      </c>
      <c r="G10" s="189" t="str">
        <f t="array" ref="G10">IFERROR(INDEX('Agreed Budget'!C$5:C$1006, MATCH(0,COUNTIF($G$1:G9, 'Agreed Budget'!C$5:C$1006),0 )),"")</f>
        <v/>
      </c>
      <c r="H10" s="79"/>
      <c r="N10" s="189"/>
      <c r="O10" s="189"/>
    </row>
    <row r="11" spans="1:15" x14ac:dyDescent="0.35">
      <c r="C11" s="189" t="s">
        <v>19</v>
      </c>
      <c r="D11" s="189" t="str">
        <f t="array" ref="D11">IFERROR(INDEX('Agreed Budget'!B$5:B$1006, MATCH(0,COUNTIF($D$2:D10, 'Agreed Budget'!B$5:B$1006),0 )),"")</f>
        <v/>
      </c>
      <c r="F11" s="189" t="str">
        <f t="array" ref="F11">IFERROR(INDEX('Agreed Budget'!B$4:B$1006,MATCH(lists!G11,'Agreed Budget'!C$4:C$1006,0)),"")</f>
        <v/>
      </c>
      <c r="G11" s="189" t="str">
        <f t="array" ref="G11">IFERROR(INDEX('Agreed Budget'!C$5:C$1006, MATCH(0,COUNTIF($G$1:G10, 'Agreed Budget'!C$5:C$1006),0 )),"")</f>
        <v/>
      </c>
      <c r="H11" s="79"/>
    </row>
    <row r="12" spans="1:15" x14ac:dyDescent="0.35">
      <c r="C12" s="189" t="s">
        <v>19</v>
      </c>
      <c r="D12" s="189" t="str">
        <f t="array" ref="D12">IFERROR(INDEX('Agreed Budget'!B$5:B$1006, MATCH(0,COUNTIF($D$2:D11, 'Agreed Budget'!B$5:B$1006),0 )),"")</f>
        <v/>
      </c>
      <c r="F12" s="189" t="str">
        <f t="array" ref="F12">IFERROR(INDEX('Agreed Budget'!B$4:B$1006,MATCH(lists!G12,'Agreed Budget'!C$4:C$1006,0)),"")</f>
        <v/>
      </c>
      <c r="G12" s="189" t="str">
        <f t="array" ref="G12">IFERROR(INDEX('Agreed Budget'!C$5:C$1006, MATCH(0,COUNTIF($G$1:G11, 'Agreed Budget'!C$5:C$1006),0 )),"")</f>
        <v/>
      </c>
      <c r="H12" s="79"/>
    </row>
    <row r="13" spans="1:15" x14ac:dyDescent="0.35">
      <c r="C13" s="189" t="s">
        <v>19</v>
      </c>
      <c r="D13" s="189" t="str">
        <f t="array" ref="D13">IFERROR(INDEX('Agreed Budget'!B$5:B$1006, MATCH(0,COUNTIF($D$2:D12, 'Agreed Budget'!B$5:B$1006),0 )),"")</f>
        <v/>
      </c>
      <c r="F13" s="189" t="str">
        <f t="array" ref="F13">IFERROR(INDEX('Agreed Budget'!B$4:B$1006,MATCH(lists!G13,'Agreed Budget'!C$4:C$1006,0)),"")</f>
        <v/>
      </c>
      <c r="G13" s="189" t="str">
        <f t="array" ref="G13">IFERROR(INDEX('Agreed Budget'!C$5:C$1006, MATCH(0,COUNTIF($G$1:G12, 'Agreed Budget'!C$5:C$1006),0 )),"")</f>
        <v/>
      </c>
      <c r="H13" s="79"/>
    </row>
    <row r="14" spans="1:15" x14ac:dyDescent="0.35">
      <c r="C14" s="189" t="s">
        <v>19</v>
      </c>
      <c r="D14" s="189" t="str">
        <f t="array" ref="D14">IFERROR(INDEX('Agreed Budget'!B$5:B$1006, MATCH(0,COUNTIF($D$2:D13, 'Agreed Budget'!B$5:B$1006),0 )),"")</f>
        <v/>
      </c>
      <c r="F14" s="189" t="str">
        <f t="array" ref="F14">IFERROR(INDEX('Agreed Budget'!B$4:B$1006,MATCH(lists!G14,'Agreed Budget'!C$4:C$1006,0)),"")</f>
        <v/>
      </c>
      <c r="G14" s="189" t="str">
        <f t="array" ref="G14">IFERROR(INDEX('Agreed Budget'!C$5:C$1006, MATCH(0,COUNTIF($G$1:G13, 'Agreed Budget'!C$5:C$1006),0 )),"")</f>
        <v/>
      </c>
      <c r="H14" s="79"/>
    </row>
    <row r="15" spans="1:15" x14ac:dyDescent="0.35">
      <c r="C15" s="189" t="s">
        <v>19</v>
      </c>
      <c r="D15" s="189" t="str">
        <f t="array" ref="D15">IFERROR(INDEX('Agreed Budget'!B$5:B$1006, MATCH(0,COUNTIF($D$2:D14, 'Agreed Budget'!B$5:B$1006),0 )),"")</f>
        <v/>
      </c>
      <c r="F15" s="189" t="str">
        <f t="array" ref="F15">IFERROR(INDEX('Agreed Budget'!B$4:B$1006,MATCH(lists!G15,'Agreed Budget'!C$4:C$1006,0)),"")</f>
        <v/>
      </c>
      <c r="G15" s="189" t="str">
        <f t="array" ref="G15">IFERROR(INDEX('Agreed Budget'!C$5:C$1006, MATCH(0,COUNTIF($G$1:G14, 'Agreed Budget'!C$5:C$1006),0 )),"")</f>
        <v/>
      </c>
    </row>
    <row r="16" spans="1:15" x14ac:dyDescent="0.35">
      <c r="C16" s="189" t="s">
        <v>19</v>
      </c>
      <c r="D16" s="189" t="str">
        <f t="array" ref="D16">IFERROR(INDEX('Agreed Budget'!B$5:B$1006, MATCH(0,COUNTIF($D$2:D15, 'Agreed Budget'!B$5:B$1006),0 )),"")</f>
        <v/>
      </c>
      <c r="F16" s="189" t="str">
        <f t="array" ref="F16">IFERROR(INDEX('Agreed Budget'!B$4:B$1006,MATCH(lists!G16,'Agreed Budget'!C$4:C$1006,0)),"")</f>
        <v/>
      </c>
      <c r="G16" s="189" t="str">
        <f t="array" ref="G16">IFERROR(INDEX('Agreed Budget'!C$5:C$1006, MATCH(0,COUNTIF($G$1:G15, 'Agreed Budget'!C$5:C$1006),0 )),"")</f>
        <v/>
      </c>
    </row>
    <row r="17" spans="3:7" x14ac:dyDescent="0.35">
      <c r="C17" s="189" t="s">
        <v>19</v>
      </c>
      <c r="D17" s="189" t="str">
        <f t="array" ref="D17">IFERROR(INDEX('Agreed Budget'!B$5:B$1006, MATCH(0,COUNTIF($D$2:D16, 'Agreed Budget'!B$5:B$1006),0 )),"")</f>
        <v/>
      </c>
      <c r="F17" s="189" t="str">
        <f t="array" ref="F17">IFERROR(INDEX('Agreed Budget'!B$4:B$1006,MATCH(lists!G17,'Agreed Budget'!C$4:C$1006,0)),"")</f>
        <v/>
      </c>
      <c r="G17" s="189" t="str">
        <f t="array" ref="G17">IFERROR(INDEX('Agreed Budget'!C$5:C$1006, MATCH(0,COUNTIF($G$1:G16, 'Agreed Budget'!C$5:C$1006),0 )),"")</f>
        <v/>
      </c>
    </row>
    <row r="18" spans="3:7" x14ac:dyDescent="0.35">
      <c r="C18" s="189" t="s">
        <v>19</v>
      </c>
      <c r="D18" s="189" t="str">
        <f t="array" ref="D18">IFERROR(INDEX('Agreed Budget'!B$5:B$1006, MATCH(0,COUNTIF($D$2:D17, 'Agreed Budget'!B$5:B$1006),0 )),"")</f>
        <v/>
      </c>
      <c r="F18" s="189" t="str">
        <f t="array" ref="F18">IFERROR(INDEX('Agreed Budget'!B$4:B$1006,MATCH(lists!G18,'Agreed Budget'!C$4:C$1006,0)),"")</f>
        <v/>
      </c>
      <c r="G18" s="189" t="str">
        <f t="array" ref="G18">IFERROR(INDEX('Agreed Budget'!C$5:C$1006, MATCH(0,COUNTIF($G$1:G17, 'Agreed Budget'!C$5:C$1006),0 )),"")</f>
        <v/>
      </c>
    </row>
    <row r="19" spans="3:7" x14ac:dyDescent="0.35">
      <c r="C19" s="189" t="s">
        <v>19</v>
      </c>
      <c r="D19" s="189" t="str">
        <f t="array" ref="D19">IFERROR(INDEX('Agreed Budget'!B$5:B$1006, MATCH(0,COUNTIF($D$2:D18, 'Agreed Budget'!B$5:B$1006),0 )),"")</f>
        <v/>
      </c>
      <c r="F19" s="189" t="str">
        <f t="array" ref="F19">IFERROR(INDEX('Agreed Budget'!B$4:B$1006,MATCH(lists!G19,'Agreed Budget'!C$4:C$1006,0)),"")</f>
        <v/>
      </c>
      <c r="G19" s="189" t="str">
        <f t="array" ref="G19">IFERROR(INDEX('Agreed Budget'!C$5:C$1006, MATCH(0,COUNTIF($G$1:G18, 'Agreed Budget'!C$5:C$1006),0 )),"")</f>
        <v/>
      </c>
    </row>
    <row r="20" spans="3:7" x14ac:dyDescent="0.35">
      <c r="C20" s="189" t="s">
        <v>19</v>
      </c>
      <c r="D20" s="189" t="str">
        <f t="array" ref="D20">IFERROR(INDEX('Agreed Budget'!B$5:B$1006, MATCH(0,COUNTIF($D$2:D19, 'Agreed Budget'!B$5:B$1006),0 )),"")</f>
        <v/>
      </c>
      <c r="F20" s="189" t="str">
        <f t="array" ref="F20">IFERROR(INDEX('Agreed Budget'!B$4:B$1006,MATCH(lists!G20,'Agreed Budget'!C$4:C$1006,0)),"")</f>
        <v/>
      </c>
      <c r="G20" s="189" t="str">
        <f t="array" ref="G20">IFERROR(INDEX('Agreed Budget'!C$5:C$1006, MATCH(0,COUNTIF($G$1:G19, 'Agreed Budget'!C$5:C$1006),0 )),"")</f>
        <v/>
      </c>
    </row>
    <row r="21" spans="3:7" x14ac:dyDescent="0.35">
      <c r="C21" s="189" t="s">
        <v>19</v>
      </c>
      <c r="D21" s="189" t="str">
        <f t="array" ref="D21">IFERROR(INDEX('Agreed Budget'!B$5:B$1006, MATCH(0,COUNTIF($D$2:D20, 'Agreed Budget'!B$5:B$1006),0 )),"")</f>
        <v/>
      </c>
      <c r="F21" s="189" t="str">
        <f t="array" ref="F21">IFERROR(INDEX('Agreed Budget'!B$4:B$1006,MATCH(lists!G21,'Agreed Budget'!C$4:C$1006,0)),"")</f>
        <v/>
      </c>
      <c r="G21" s="189" t="str">
        <f t="array" ref="G21">IFERROR(INDEX('Agreed Budget'!C$5:C$1006, MATCH(0,COUNTIF($G$1:G20, 'Agreed Budget'!C$5:C$1006),0 )),"")</f>
        <v/>
      </c>
    </row>
    <row r="22" spans="3:7" x14ac:dyDescent="0.35">
      <c r="C22" s="189" t="s">
        <v>19</v>
      </c>
      <c r="D22" s="189" t="str">
        <f t="array" ref="D22">IFERROR(INDEX('Agreed Budget'!B$5:B$1006, MATCH(0,COUNTIF($D$2:D21, 'Agreed Budget'!B$5:B$1006),0 )),"")</f>
        <v/>
      </c>
      <c r="F22" s="189" t="str">
        <f t="array" ref="F22">IFERROR(INDEX('Agreed Budget'!B$4:B$1006,MATCH(lists!G22,'Agreed Budget'!C$4:C$1006,0)),"")</f>
        <v/>
      </c>
      <c r="G22" s="189" t="str">
        <f t="array" ref="G22">IFERROR(INDEX('Agreed Budget'!C$5:C$1006, MATCH(0,COUNTIF($G$1:G21, 'Agreed Budget'!C$5:C$1006),0 )),"")</f>
        <v/>
      </c>
    </row>
    <row r="23" spans="3:7" x14ac:dyDescent="0.35">
      <c r="C23" s="189" t="s">
        <v>19</v>
      </c>
      <c r="D23" s="189" t="str">
        <f t="array" ref="D23">IFERROR(INDEX('Agreed Budget'!B$5:B$1006, MATCH(0,COUNTIF($D$2:D22, 'Agreed Budget'!B$5:B$1006),0 )),"")</f>
        <v/>
      </c>
      <c r="F23" s="189" t="str">
        <f t="array" ref="F23">IFERROR(INDEX('Agreed Budget'!B$4:B$1006,MATCH(lists!G23,'Agreed Budget'!C$4:C$1006,0)),"")</f>
        <v/>
      </c>
      <c r="G23" s="189" t="str">
        <f t="array" ref="G23">IFERROR(INDEX('Agreed Budget'!C$5:C$1006, MATCH(0,COUNTIF($G$1:G22, 'Agreed Budget'!C$5:C$1006),0 )),"")</f>
        <v/>
      </c>
    </row>
    <row r="24" spans="3:7" x14ac:dyDescent="0.35">
      <c r="C24" s="189" t="s">
        <v>19</v>
      </c>
      <c r="D24" s="189" t="str">
        <f t="array" ref="D24">IFERROR(INDEX('Agreed Budget'!B$5:B$1006, MATCH(0,COUNTIF($D$2:D23, 'Agreed Budget'!B$5:B$1006),0 )),"")</f>
        <v/>
      </c>
      <c r="F24" s="189" t="str">
        <f t="array" ref="F24">IFERROR(INDEX('Agreed Budget'!B$4:B$1006,MATCH(lists!G24,'Agreed Budget'!C$4:C$1006,0)),"")</f>
        <v/>
      </c>
      <c r="G24" s="189" t="str">
        <f t="array" ref="G24">IFERROR(INDEX('Agreed Budget'!C$5:C$1006, MATCH(0,COUNTIF($G$1:G23, 'Agreed Budget'!C$5:C$1006),0 )),"")</f>
        <v/>
      </c>
    </row>
    <row r="25" spans="3:7" x14ac:dyDescent="0.35">
      <c r="C25" s="189" t="s">
        <v>19</v>
      </c>
      <c r="D25" s="189" t="str">
        <f t="array" ref="D25">IFERROR(INDEX('Agreed Budget'!B$5:B$1006, MATCH(0,COUNTIF($D$2:D24, 'Agreed Budget'!B$5:B$1006),0 )),"")</f>
        <v/>
      </c>
      <c r="F25" s="189" t="str">
        <f t="array" ref="F25">IFERROR(INDEX('Agreed Budget'!B$4:B$1006,MATCH(lists!G25,'Agreed Budget'!C$4:C$1006,0)),"")</f>
        <v/>
      </c>
      <c r="G25" s="189" t="str">
        <f t="array" ref="G25">IFERROR(INDEX('Agreed Budget'!C$5:C$1006, MATCH(0,COUNTIF($G$1:G24, 'Agreed Budget'!C$5:C$1006),0 )),"")</f>
        <v/>
      </c>
    </row>
    <row r="26" spans="3:7" x14ac:dyDescent="0.35">
      <c r="C26" s="189" t="s">
        <v>19</v>
      </c>
      <c r="D26" s="189" t="str">
        <f t="array" ref="D26">IFERROR(INDEX('Agreed Budget'!B$5:B$1006, MATCH(0,COUNTIF($D$2:D25, 'Agreed Budget'!B$5:B$1006),0 )),"")</f>
        <v/>
      </c>
      <c r="F26" s="189" t="str">
        <f t="array" ref="F26">IFERROR(INDEX('Agreed Budget'!B$4:B$1006,MATCH(lists!G26,'Agreed Budget'!C$4:C$1006,0)),"")</f>
        <v/>
      </c>
      <c r="G26" s="189" t="str">
        <f t="array" ref="G26">IFERROR(INDEX('Agreed Budget'!C$5:C$1006, MATCH(0,COUNTIF($G$1:G25, 'Agreed Budget'!C$5:C$1006),0 )),"")</f>
        <v/>
      </c>
    </row>
    <row r="27" spans="3:7" x14ac:dyDescent="0.35">
      <c r="C27" s="189" t="s">
        <v>19</v>
      </c>
      <c r="D27" s="189" t="str">
        <f t="array" ref="D27">IFERROR(INDEX('Agreed Budget'!B$5:B$1006, MATCH(0,COUNTIF($D$2:D26, 'Agreed Budget'!B$5:B$1006),0 )),"")</f>
        <v/>
      </c>
      <c r="F27" s="189" t="str">
        <f t="array" ref="F27">IFERROR(INDEX('Agreed Budget'!B$4:B$1006,MATCH(lists!G27,'Agreed Budget'!C$4:C$1006,0)),"")</f>
        <v/>
      </c>
      <c r="G27" s="189" t="str">
        <f t="array" ref="G27">IFERROR(INDEX('Agreed Budget'!C$5:C$1006, MATCH(0,COUNTIF($G$1:G26, 'Agreed Budget'!C$5:C$1006),0 )),"")</f>
        <v/>
      </c>
    </row>
    <row r="28" spans="3:7" x14ac:dyDescent="0.35">
      <c r="C28" s="189" t="s">
        <v>19</v>
      </c>
      <c r="D28" s="189" t="str">
        <f t="array" ref="D28">IFERROR(INDEX('Agreed Budget'!B$5:B$1006, MATCH(0,COUNTIF($D$2:D27, 'Agreed Budget'!B$5:B$1006),0 )),"")</f>
        <v/>
      </c>
      <c r="F28" s="189" t="str">
        <f t="array" ref="F28">IFERROR(INDEX('Agreed Budget'!B$4:B$1006,MATCH(lists!G28,'Agreed Budget'!C$4:C$1006,0)),"")</f>
        <v/>
      </c>
      <c r="G28" s="189" t="str">
        <f t="array" ref="G28">IFERROR(INDEX('Agreed Budget'!C$5:C$1006, MATCH(0,COUNTIF($G$1:G27, 'Agreed Budget'!C$5:C$1006),0 )),"")</f>
        <v/>
      </c>
    </row>
    <row r="29" spans="3:7" x14ac:dyDescent="0.35">
      <c r="C29" s="189" t="s">
        <v>19</v>
      </c>
      <c r="D29" s="189" t="str">
        <f t="array" ref="D29">IFERROR(INDEX('Agreed Budget'!B$5:B$1006, MATCH(0,COUNTIF($D$2:D28, 'Agreed Budget'!B$5:B$1006),0 )),"")</f>
        <v/>
      </c>
      <c r="F29" s="189" t="str">
        <f t="array" ref="F29">IFERROR(INDEX('Agreed Budget'!B$4:B$1006,MATCH(lists!G29,'Agreed Budget'!C$4:C$1006,0)),"")</f>
        <v/>
      </c>
      <c r="G29" s="189" t="str">
        <f t="array" ref="G29">IFERROR(INDEX('Agreed Budget'!C$5:C$1006, MATCH(0,COUNTIF($G$1:G28, 'Agreed Budget'!C$5:C$1006),0 )),"")</f>
        <v/>
      </c>
    </row>
    <row r="30" spans="3:7" x14ac:dyDescent="0.35">
      <c r="C30" s="189" t="s">
        <v>19</v>
      </c>
      <c r="D30" s="189" t="str">
        <f t="array" ref="D30">IFERROR(INDEX('Agreed Budget'!B$5:B$1006, MATCH(0,COUNTIF($D$2:D29, 'Agreed Budget'!B$5:B$1006),0 )),"")</f>
        <v/>
      </c>
      <c r="F30" s="189" t="str">
        <f t="array" ref="F30">IFERROR(INDEX('Agreed Budget'!B$4:B$1006,MATCH(lists!G30,'Agreed Budget'!C$4:C$1006,0)),"")</f>
        <v/>
      </c>
      <c r="G30" s="189" t="str">
        <f t="array" ref="G30">IFERROR(INDEX('Agreed Budget'!C$5:C$1006, MATCH(0,COUNTIF($G$1:G29, 'Agreed Budget'!C$5:C$1006),0 )),"")</f>
        <v/>
      </c>
    </row>
    <row r="31" spans="3:7" x14ac:dyDescent="0.35">
      <c r="C31" s="189" t="s">
        <v>19</v>
      </c>
      <c r="D31" s="189" t="str">
        <f t="array" ref="D31">IFERROR(INDEX('Agreed Budget'!B$5:B$1006, MATCH(0,COUNTIF($D$2:D30, 'Agreed Budget'!B$5:B$1006),0 )),"")</f>
        <v/>
      </c>
      <c r="F31" s="189" t="str">
        <f t="array" ref="F31">IFERROR(INDEX('Agreed Budget'!B$4:B$1006,MATCH(lists!G31,'Agreed Budget'!C$4:C$1006,0)),"")</f>
        <v/>
      </c>
      <c r="G31" s="189" t="str">
        <f t="array" ref="G31">IFERROR(INDEX('Agreed Budget'!C$5:C$1006, MATCH(0,COUNTIF($G$1:G30, 'Agreed Budget'!C$5:C$1006),0 )),"")</f>
        <v/>
      </c>
    </row>
    <row r="32" spans="3:7" x14ac:dyDescent="0.35">
      <c r="C32" s="189" t="s">
        <v>19</v>
      </c>
      <c r="D32" s="189" t="str">
        <f t="array" ref="D32">IFERROR(INDEX('Agreed Budget'!B$5:B$1006, MATCH(0,COUNTIF($D$2:D31, 'Agreed Budget'!B$5:B$1006),0 )),"")</f>
        <v/>
      </c>
      <c r="F32" s="189" t="str">
        <f t="array" ref="F32">IFERROR(INDEX('Agreed Budget'!B$4:B$1006,MATCH(lists!G32,'Agreed Budget'!C$4:C$1006,0)),"")</f>
        <v/>
      </c>
      <c r="G32" s="189" t="str">
        <f t="array" ref="G32">IFERROR(INDEX('Agreed Budget'!C$5:C$1006, MATCH(0,COUNTIF($G$1:G31, 'Agreed Budget'!C$5:C$1006),0 )),"")</f>
        <v/>
      </c>
    </row>
    <row r="33" spans="3:7" x14ac:dyDescent="0.35">
      <c r="C33" s="189" t="s">
        <v>19</v>
      </c>
      <c r="D33" s="189" t="str">
        <f t="array" ref="D33">IFERROR(INDEX('Agreed Budget'!B$5:B$1006, MATCH(0,COUNTIF($D$2:D32, 'Agreed Budget'!B$5:B$1006),0 )),"")</f>
        <v/>
      </c>
      <c r="F33" s="189" t="str">
        <f t="array" ref="F33">IFERROR(INDEX('Agreed Budget'!B$4:B$1006,MATCH(lists!G33,'Agreed Budget'!C$4:C$1006,0)),"")</f>
        <v/>
      </c>
      <c r="G33" s="189" t="str">
        <f t="array" ref="G33">IFERROR(INDEX('Agreed Budget'!C$5:C$1006, MATCH(0,COUNTIF($G$1:G32, 'Agreed Budget'!C$5:C$1006),0 )),"")</f>
        <v/>
      </c>
    </row>
    <row r="34" spans="3:7" x14ac:dyDescent="0.35">
      <c r="C34" s="189" t="s">
        <v>19</v>
      </c>
      <c r="D34" s="189" t="str">
        <f t="array" ref="D34">IFERROR(INDEX('Agreed Budget'!B$5:B$1006, MATCH(0,COUNTIF($D$2:D33, 'Agreed Budget'!B$5:B$1006),0 )),"")</f>
        <v/>
      </c>
      <c r="F34" s="189" t="str">
        <f t="array" ref="F34">IFERROR(INDEX('Agreed Budget'!B$4:B$1006,MATCH(lists!G34,'Agreed Budget'!C$4:C$1006,0)),"")</f>
        <v/>
      </c>
      <c r="G34" s="189" t="str">
        <f t="array" ref="G34">IFERROR(INDEX('Agreed Budget'!C$5:C$1006, MATCH(0,COUNTIF($G$1:G33, 'Agreed Budget'!C$5:C$1006),0 )),"")</f>
        <v/>
      </c>
    </row>
    <row r="35" spans="3:7" x14ac:dyDescent="0.35">
      <c r="C35" s="189" t="s">
        <v>19</v>
      </c>
      <c r="D35" s="189" t="str">
        <f t="array" ref="D35">IFERROR(INDEX('Agreed Budget'!B$5:B$1006, MATCH(0,COUNTIF($D$2:D34, 'Agreed Budget'!B$5:B$1006),0 )),"")</f>
        <v/>
      </c>
      <c r="F35" s="189" t="str">
        <f t="array" ref="F35">IFERROR(INDEX('Agreed Budget'!B$4:B$1006,MATCH(lists!G35,'Agreed Budget'!C$4:C$1006,0)),"")</f>
        <v/>
      </c>
      <c r="G35" s="189" t="str">
        <f t="array" ref="G35">IFERROR(INDEX('Agreed Budget'!C$5:C$1006, MATCH(0,COUNTIF($G$1:G34, 'Agreed Budget'!C$5:C$1006),0 )),"")</f>
        <v/>
      </c>
    </row>
    <row r="36" spans="3:7" x14ac:dyDescent="0.35">
      <c r="C36" s="189" t="s">
        <v>19</v>
      </c>
      <c r="D36" s="189" t="str">
        <f t="array" ref="D36">IFERROR(INDEX('Agreed Budget'!B$5:B$1006, MATCH(0,COUNTIF($D$2:D35, 'Agreed Budget'!B$5:B$1006),0 )),"")</f>
        <v/>
      </c>
      <c r="F36" s="189" t="str">
        <f t="array" ref="F36">IFERROR(INDEX('Agreed Budget'!B$4:B$1006,MATCH(lists!G36,'Agreed Budget'!C$4:C$1006,0)),"")</f>
        <v/>
      </c>
      <c r="G36" s="189" t="str">
        <f t="array" ref="G36">IFERROR(INDEX('Agreed Budget'!C$5:C$1006, MATCH(0,COUNTIF($G$1:G35, 'Agreed Budget'!C$5:C$1006),0 )),"")</f>
        <v/>
      </c>
    </row>
    <row r="37" spans="3:7" x14ac:dyDescent="0.35">
      <c r="C37" s="189" t="s">
        <v>19</v>
      </c>
      <c r="D37" s="189" t="str">
        <f t="array" ref="D37">IFERROR(INDEX('Agreed Budget'!B$5:B$1006, MATCH(0,COUNTIF($D$2:D36, 'Agreed Budget'!B$5:B$1006),0 )),"")</f>
        <v/>
      </c>
      <c r="F37" s="189" t="str">
        <f t="array" ref="F37">IFERROR(INDEX('Agreed Budget'!B$4:B$1006,MATCH(lists!G37,'Agreed Budget'!C$4:C$1006,0)),"")</f>
        <v/>
      </c>
      <c r="G37" s="189" t="str">
        <f t="array" ref="G37">IFERROR(INDEX('Agreed Budget'!C$5:C$1006, MATCH(0,COUNTIF($G$1:G36, 'Agreed Budget'!C$5:C$1006),0 )),"")</f>
        <v/>
      </c>
    </row>
    <row r="38" spans="3:7" x14ac:dyDescent="0.35">
      <c r="C38" s="189" t="s">
        <v>19</v>
      </c>
      <c r="D38" s="189" t="str">
        <f t="array" ref="D38">IFERROR(INDEX('Agreed Budget'!B$5:B$1006, MATCH(0,COUNTIF($D$2:D37, 'Agreed Budget'!B$5:B$1006),0 )),"")</f>
        <v/>
      </c>
      <c r="F38" s="189" t="str">
        <f t="array" ref="F38">IFERROR(INDEX('Agreed Budget'!B$4:B$1006,MATCH(lists!G38,'Agreed Budget'!C$4:C$1006,0)),"")</f>
        <v/>
      </c>
      <c r="G38" s="189" t="str">
        <f t="array" ref="G38">IFERROR(INDEX('Agreed Budget'!C$5:C$1006, MATCH(0,COUNTIF($G$1:G37, 'Agreed Budget'!C$5:C$1006),0 )),"")</f>
        <v/>
      </c>
    </row>
    <row r="39" spans="3:7" x14ac:dyDescent="0.35">
      <c r="C39" s="189" t="s">
        <v>19</v>
      </c>
      <c r="D39" s="189" t="str">
        <f t="array" ref="D39">IFERROR(INDEX('Agreed Budget'!B$5:B$1006, MATCH(0,COUNTIF($D$2:D38, 'Agreed Budget'!B$5:B$1006),0 )),"")</f>
        <v/>
      </c>
      <c r="F39" s="189" t="str">
        <f t="array" ref="F39">IFERROR(INDEX('Agreed Budget'!B$4:B$1006,MATCH(lists!G39,'Agreed Budget'!C$4:C$1006,0)),"")</f>
        <v/>
      </c>
      <c r="G39" s="189" t="str">
        <f t="array" ref="G39">IFERROR(INDEX('Agreed Budget'!C$5:C$1006, MATCH(0,COUNTIF($G$1:G38, 'Agreed Budget'!C$5:C$1006),0 )),"")</f>
        <v/>
      </c>
    </row>
    <row r="40" spans="3:7" x14ac:dyDescent="0.35">
      <c r="C40" s="189" t="s">
        <v>19</v>
      </c>
      <c r="D40" s="189" t="str">
        <f t="array" ref="D40">IFERROR(INDEX('Agreed Budget'!B$5:B$1006, MATCH(0,COUNTIF($D$2:D39, 'Agreed Budget'!B$5:B$1006),0 )),"")</f>
        <v/>
      </c>
      <c r="F40" s="189" t="str">
        <f t="array" ref="F40">IFERROR(INDEX('Agreed Budget'!B$4:B$1006,MATCH(lists!G40,'Agreed Budget'!C$4:C$1006,0)),"")</f>
        <v/>
      </c>
      <c r="G40" s="189" t="str">
        <f t="array" ref="G40">IFERROR(INDEX('Agreed Budget'!C$5:C$1006, MATCH(0,COUNTIF($G$1:G39, 'Agreed Budget'!C$5:C$1006),0 )),"")</f>
        <v/>
      </c>
    </row>
    <row r="41" spans="3:7" x14ac:dyDescent="0.35">
      <c r="C41" s="189" t="s">
        <v>19</v>
      </c>
      <c r="D41" s="189" t="str">
        <f t="array" ref="D41">IFERROR(INDEX('Agreed Budget'!B$5:B$1006, MATCH(0,COUNTIF($D$2:D40, 'Agreed Budget'!B$5:B$1006),0 )),"")</f>
        <v/>
      </c>
      <c r="F41" s="189" t="str">
        <f t="array" ref="F41">IFERROR(INDEX('Agreed Budget'!B$4:B$1006,MATCH(lists!G41,'Agreed Budget'!C$4:C$1006,0)),"")</f>
        <v/>
      </c>
      <c r="G41" s="189" t="str">
        <f t="array" ref="G41">IFERROR(INDEX('Agreed Budget'!C$5:C$1006, MATCH(0,COUNTIF($G$1:G40, 'Agreed Budget'!C$5:C$1006),0 )),"")</f>
        <v/>
      </c>
    </row>
    <row r="42" spans="3:7" x14ac:dyDescent="0.35">
      <c r="C42" s="189" t="s">
        <v>19</v>
      </c>
      <c r="D42" s="189" t="str">
        <f t="array" ref="D42">IFERROR(INDEX('Agreed Budget'!B$5:B$1006, MATCH(0,COUNTIF($D$2:D41, 'Agreed Budget'!B$5:B$1006),0 )),"")</f>
        <v/>
      </c>
      <c r="F42" s="189" t="str">
        <f t="array" ref="F42">IFERROR(INDEX('Agreed Budget'!B$4:B$1006,MATCH(lists!G42,'Agreed Budget'!C$4:C$1006,0)),"")</f>
        <v/>
      </c>
      <c r="G42" s="189" t="str">
        <f t="array" ref="G42">IFERROR(INDEX('Agreed Budget'!C$5:C$1006, MATCH(0,COUNTIF($G$1:G41, 'Agreed Budget'!C$5:C$1006),0 )),"")</f>
        <v/>
      </c>
    </row>
    <row r="43" spans="3:7" x14ac:dyDescent="0.35">
      <c r="C43" s="189" t="s">
        <v>19</v>
      </c>
      <c r="D43" s="189" t="str">
        <f t="array" ref="D43">IFERROR(INDEX('Agreed Budget'!B$5:B$1006, MATCH(0,COUNTIF($D$2:D42, 'Agreed Budget'!B$5:B$1006),0 )),"")</f>
        <v/>
      </c>
      <c r="F43" s="189" t="str">
        <f t="array" ref="F43">IFERROR(INDEX('Agreed Budget'!B$4:B$1006,MATCH(lists!G43,'Agreed Budget'!C$4:C$1006,0)),"")</f>
        <v/>
      </c>
      <c r="G43" s="189" t="str">
        <f t="array" ref="G43">IFERROR(INDEX('Agreed Budget'!C$5:C$1006, MATCH(0,COUNTIF($G$1:G42, 'Agreed Budget'!C$5:C$1006),0 )),"")</f>
        <v/>
      </c>
    </row>
    <row r="44" spans="3:7" x14ac:dyDescent="0.35">
      <c r="C44" s="189" t="s">
        <v>19</v>
      </c>
      <c r="D44" s="189" t="str">
        <f t="array" ref="D44">IFERROR(INDEX('Agreed Budget'!B$5:B$1006, MATCH(0,COUNTIF($D$2:D43, 'Agreed Budget'!B$5:B$1006),0 )),"")</f>
        <v/>
      </c>
      <c r="F44" s="189" t="str">
        <f t="array" ref="F44">IFERROR(INDEX('Agreed Budget'!B$4:B$1006,MATCH(lists!G44,'Agreed Budget'!C$4:C$1006,0)),"")</f>
        <v/>
      </c>
      <c r="G44" s="189" t="str">
        <f t="array" ref="G44">IFERROR(INDEX('Agreed Budget'!C$5:C$1006, MATCH(0,COUNTIF($G$1:G43, 'Agreed Budget'!C$5:C$1006),0 )),"")</f>
        <v/>
      </c>
    </row>
    <row r="45" spans="3:7" x14ac:dyDescent="0.35">
      <c r="C45" s="189" t="s">
        <v>19</v>
      </c>
      <c r="D45" s="189" t="str">
        <f t="array" ref="D45">IFERROR(INDEX('Agreed Budget'!B$5:B$1006, MATCH(0,COUNTIF($D$2:D44, 'Agreed Budget'!B$5:B$1006),0 )),"")</f>
        <v/>
      </c>
      <c r="F45" s="189" t="str">
        <f t="array" ref="F45">IFERROR(INDEX('Agreed Budget'!B$4:B$1006,MATCH(lists!G45,'Agreed Budget'!C$4:C$1006,0)),"")</f>
        <v/>
      </c>
      <c r="G45" s="189" t="str">
        <f t="array" ref="G45">IFERROR(INDEX('Agreed Budget'!C$5:C$1006, MATCH(0,COUNTIF($G$1:G44, 'Agreed Budget'!C$5:C$1006),0 )),"")</f>
        <v/>
      </c>
    </row>
    <row r="46" spans="3:7" x14ac:dyDescent="0.35">
      <c r="C46" s="189" t="s">
        <v>19</v>
      </c>
      <c r="D46" s="189" t="str">
        <f t="array" ref="D46">IFERROR(INDEX('Agreed Budget'!B$5:B$1006, MATCH(0,COUNTIF($D$2:D45, 'Agreed Budget'!B$5:B$1006),0 )),"")</f>
        <v/>
      </c>
      <c r="F46" s="189" t="str">
        <f t="array" ref="F46">IFERROR(INDEX('Agreed Budget'!B$4:B$1006,MATCH(lists!G46,'Agreed Budget'!C$4:C$1006,0)),"")</f>
        <v/>
      </c>
      <c r="G46" s="189" t="str">
        <f t="array" ref="G46">IFERROR(INDEX('Agreed Budget'!C$5:C$1006, MATCH(0,COUNTIF($G$1:G45, 'Agreed Budget'!C$5:C$1006),0 )),"")</f>
        <v/>
      </c>
    </row>
    <row r="47" spans="3:7" x14ac:dyDescent="0.35">
      <c r="C47" s="189" t="s">
        <v>19</v>
      </c>
      <c r="D47" s="189" t="str">
        <f t="array" ref="D47">IFERROR(INDEX('Agreed Budget'!B$5:B$1006, MATCH(0,COUNTIF($D$2:D46, 'Agreed Budget'!B$5:B$1006),0 )),"")</f>
        <v/>
      </c>
      <c r="F47" s="189" t="str">
        <f t="array" ref="F47">IFERROR(INDEX('Agreed Budget'!B$4:B$1006,MATCH(lists!G47,'Agreed Budget'!C$4:C$1006,0)),"")</f>
        <v/>
      </c>
      <c r="G47" s="189" t="str">
        <f t="array" ref="G47">IFERROR(INDEX('Agreed Budget'!C$5:C$1006, MATCH(0,COUNTIF($G$1:G46, 'Agreed Budget'!C$5:C$1006),0 )),"")</f>
        <v/>
      </c>
    </row>
    <row r="48" spans="3:7" x14ac:dyDescent="0.35">
      <c r="C48" s="189" t="s">
        <v>19</v>
      </c>
      <c r="D48" s="189" t="str">
        <f t="array" ref="D48">IFERROR(INDEX('Agreed Budget'!B$5:B$1006, MATCH(0,COUNTIF($D$2:D47, 'Agreed Budget'!B$5:B$1006),0 )),"")</f>
        <v/>
      </c>
      <c r="F48" s="189" t="str">
        <f t="array" ref="F48">IFERROR(INDEX('Agreed Budget'!B$4:B$1006,MATCH(lists!G48,'Agreed Budget'!C$4:C$1006,0)),"")</f>
        <v/>
      </c>
      <c r="G48" s="189" t="str">
        <f t="array" ref="G48">IFERROR(INDEX('Agreed Budget'!C$5:C$1006, MATCH(0,COUNTIF($G$1:G47, 'Agreed Budget'!C$5:C$1006),0 )),"")</f>
        <v/>
      </c>
    </row>
    <row r="49" spans="3:7" x14ac:dyDescent="0.35">
      <c r="C49" s="189" t="s">
        <v>19</v>
      </c>
      <c r="D49" s="189" t="str">
        <f t="array" ref="D49">IFERROR(INDEX('Agreed Budget'!B$5:B$1006, MATCH(0,COUNTIF($D$2:D48, 'Agreed Budget'!B$5:B$1006),0 )),"")</f>
        <v/>
      </c>
      <c r="F49" s="189" t="str">
        <f t="array" ref="F49">IFERROR(INDEX('Agreed Budget'!B$4:B$1006,MATCH(lists!G49,'Agreed Budget'!C$4:C$1006,0)),"")</f>
        <v/>
      </c>
      <c r="G49" s="189" t="str">
        <f t="array" ref="G49">IFERROR(INDEX('Agreed Budget'!C$5:C$1006, MATCH(0,COUNTIF($G$1:G48, 'Agreed Budget'!C$5:C$1006),0 )),"")</f>
        <v/>
      </c>
    </row>
    <row r="50" spans="3:7" x14ac:dyDescent="0.35">
      <c r="C50" s="189" t="s">
        <v>19</v>
      </c>
      <c r="D50" s="189" t="str">
        <f t="array" ref="D50">IFERROR(INDEX('Agreed Budget'!B$5:B$1006, MATCH(0,COUNTIF($D$2:D49, 'Agreed Budget'!B$5:B$1006),0 )),"")</f>
        <v/>
      </c>
      <c r="F50" s="189" t="str">
        <f t="array" ref="F50">IFERROR(INDEX('Agreed Budget'!B$4:B$1006,MATCH(lists!G50,'Agreed Budget'!C$4:C$1006,0)),"")</f>
        <v/>
      </c>
      <c r="G50" s="189" t="str">
        <f t="array" ref="G50">IFERROR(INDEX('Agreed Budget'!C$5:C$1006, MATCH(0,COUNTIF($G$1:G49, 'Agreed Budget'!C$5:C$1006),0 )),"")</f>
        <v/>
      </c>
    </row>
    <row r="51" spans="3:7" x14ac:dyDescent="0.35">
      <c r="C51" s="189" t="s">
        <v>19</v>
      </c>
      <c r="D51" s="189" t="str">
        <f t="array" ref="D51">IFERROR(INDEX('Agreed Budget'!B$5:B$1006, MATCH(0,COUNTIF($D$2:D50, 'Agreed Budget'!B$5:B$1006),0 )),"")</f>
        <v/>
      </c>
      <c r="F51" s="189" t="str">
        <f t="array" ref="F51">IFERROR(INDEX('Agreed Budget'!B$4:B$1006,MATCH(lists!G51,'Agreed Budget'!C$4:C$1006,0)),"")</f>
        <v/>
      </c>
      <c r="G51" s="189" t="str">
        <f t="array" ref="G51">IFERROR(INDEX('Agreed Budget'!C$5:C$1006, MATCH(0,COUNTIF($G$1:G50, 'Agreed Budget'!C$5:C$1006),0 )),"")</f>
        <v/>
      </c>
    </row>
    <row r="52" spans="3:7" x14ac:dyDescent="0.35">
      <c r="C52" s="189" t="s">
        <v>19</v>
      </c>
      <c r="D52" s="189" t="str">
        <f t="array" ref="D52">IFERROR(INDEX('Agreed Budget'!B$5:B$1006, MATCH(0,COUNTIF($D$2:D51, 'Agreed Budget'!B$5:B$1006),0 )),"")</f>
        <v/>
      </c>
      <c r="F52" s="189" t="str">
        <f t="array" ref="F52">IFERROR(INDEX('Agreed Budget'!B$4:B$1006,MATCH(lists!G52,'Agreed Budget'!C$4:C$1006,0)),"")</f>
        <v/>
      </c>
      <c r="G52" s="189" t="str">
        <f t="array" ref="G52">IFERROR(INDEX('Agreed Budget'!C$5:C$1006, MATCH(0,COUNTIF($G$1:G51, 'Agreed Budget'!C$5:C$1006),0 )),"")</f>
        <v/>
      </c>
    </row>
    <row r="53" spans="3:7" x14ac:dyDescent="0.35">
      <c r="C53" s="189" t="s">
        <v>19</v>
      </c>
      <c r="D53" s="189" t="str">
        <f t="array" ref="D53">IFERROR(INDEX('Agreed Budget'!B$5:B$1006, MATCH(0,COUNTIF($D$2:D52, 'Agreed Budget'!B$5:B$1006),0 )),"")</f>
        <v/>
      </c>
      <c r="F53" s="189" t="str">
        <f t="array" ref="F53">IFERROR(INDEX('Agreed Budget'!B$4:B$1006,MATCH(lists!G53,'Agreed Budget'!C$4:C$1006,0)),"")</f>
        <v/>
      </c>
      <c r="G53" s="189" t="str">
        <f t="array" ref="G53">IFERROR(INDEX('Agreed Budget'!C$5:C$1006, MATCH(0,COUNTIF($G$1:G52, 'Agreed Budget'!C$5:C$1006),0 )),"")</f>
        <v/>
      </c>
    </row>
    <row r="54" spans="3:7" x14ac:dyDescent="0.35">
      <c r="C54" s="189" t="s">
        <v>19</v>
      </c>
      <c r="D54" s="189" t="str">
        <f t="array" ref="D54">IFERROR(INDEX('Agreed Budget'!B$5:B$1006, MATCH(0,COUNTIF($D$2:D53, 'Agreed Budget'!B$5:B$1006),0 )),"")</f>
        <v/>
      </c>
      <c r="F54" s="189" t="str">
        <f t="array" ref="F54">IFERROR(INDEX('Agreed Budget'!B$4:B$1006,MATCH(lists!G54,'Agreed Budget'!C$4:C$1006,0)),"")</f>
        <v/>
      </c>
      <c r="G54" s="189" t="str">
        <f t="array" ref="G54">IFERROR(INDEX('Agreed Budget'!C$5:C$1006, MATCH(0,COUNTIF($G$1:G53, 'Agreed Budget'!C$5:C$1006),0 )),"")</f>
        <v/>
      </c>
    </row>
    <row r="55" spans="3:7" x14ac:dyDescent="0.35">
      <c r="C55" s="189" t="s">
        <v>19</v>
      </c>
      <c r="D55" s="189" t="str">
        <f t="array" ref="D55">IFERROR(INDEX('Agreed Budget'!B$5:B$1006, MATCH(0,COUNTIF($D$2:D54, 'Agreed Budget'!B$5:B$1006),0 )),"")</f>
        <v/>
      </c>
      <c r="F55" s="189" t="str">
        <f t="array" ref="F55">IFERROR(INDEX('Agreed Budget'!B$4:B$1006,MATCH(lists!G55,'Agreed Budget'!C$4:C$1006,0)),"")</f>
        <v/>
      </c>
      <c r="G55" s="189" t="str">
        <f t="array" ref="G55">IFERROR(INDEX('Agreed Budget'!C$5:C$1006, MATCH(0,COUNTIF($G$1:G54, 'Agreed Budget'!C$5:C$1006),0 )),"")</f>
        <v/>
      </c>
    </row>
    <row r="56" spans="3:7" x14ac:dyDescent="0.35">
      <c r="C56" s="189" t="s">
        <v>19</v>
      </c>
      <c r="D56" s="189" t="str">
        <f t="array" ref="D56">IFERROR(INDEX('Agreed Budget'!B$5:B$1006, MATCH(0,COUNTIF($D$2:D55, 'Agreed Budget'!B$5:B$1006),0 )),"")</f>
        <v/>
      </c>
      <c r="F56" s="189" t="str">
        <f t="array" ref="F56">IFERROR(INDEX('Agreed Budget'!B$4:B$1006,MATCH(lists!G56,'Agreed Budget'!C$4:C$1006,0)),"")</f>
        <v/>
      </c>
      <c r="G56" s="189" t="str">
        <f t="array" ref="G56">IFERROR(INDEX('Agreed Budget'!C$5:C$1006, MATCH(0,COUNTIF($G$1:G55, 'Agreed Budget'!C$5:C$1006),0 )),"")</f>
        <v/>
      </c>
    </row>
    <row r="57" spans="3:7" x14ac:dyDescent="0.35">
      <c r="C57" s="189" t="s">
        <v>19</v>
      </c>
      <c r="D57" s="189" t="str">
        <f t="array" ref="D57">IFERROR(INDEX('Agreed Budget'!B$5:B$1006, MATCH(0,COUNTIF($D$2:D56, 'Agreed Budget'!B$5:B$1006),0 )),"")</f>
        <v/>
      </c>
      <c r="F57" s="189" t="str">
        <f t="array" ref="F57">IFERROR(INDEX('Agreed Budget'!B$4:B$1006,MATCH(lists!G57,'Agreed Budget'!C$4:C$1006,0)),"")</f>
        <v/>
      </c>
      <c r="G57" s="189" t="str">
        <f t="array" ref="G57">IFERROR(INDEX('Agreed Budget'!C$5:C$1006, MATCH(0,COUNTIF($G$1:G56, 'Agreed Budget'!C$5:C$1006),0 )),"")</f>
        <v/>
      </c>
    </row>
    <row r="58" spans="3:7" x14ac:dyDescent="0.35">
      <c r="C58" s="189" t="s">
        <v>19</v>
      </c>
      <c r="D58" s="189" t="str">
        <f t="array" ref="D58">IFERROR(INDEX('Agreed Budget'!B$5:B$1006, MATCH(0,COUNTIF($D$2:D57, 'Agreed Budget'!B$5:B$1006),0 )),"")</f>
        <v/>
      </c>
      <c r="F58" s="189" t="str">
        <f t="array" ref="F58">IFERROR(INDEX('Agreed Budget'!B$4:B$1006,MATCH(lists!G58,'Agreed Budget'!C$4:C$1006,0)),"")</f>
        <v/>
      </c>
      <c r="G58" s="189" t="str">
        <f t="array" ref="G58">IFERROR(INDEX('Agreed Budget'!C$5:C$1006, MATCH(0,COUNTIF($G$1:G57, 'Agreed Budget'!C$5:C$1006),0 )),"")</f>
        <v/>
      </c>
    </row>
    <row r="59" spans="3:7" x14ac:dyDescent="0.35">
      <c r="C59" s="189" t="s">
        <v>19</v>
      </c>
      <c r="D59" s="189" t="str">
        <f t="array" ref="D59">IFERROR(INDEX('Agreed Budget'!B$5:B$1006, MATCH(0,COUNTIF($D$2:D58, 'Agreed Budget'!B$5:B$1006),0 )),"")</f>
        <v/>
      </c>
      <c r="F59" s="189" t="str">
        <f t="array" ref="F59">IFERROR(INDEX('Agreed Budget'!B$4:B$1006,MATCH(lists!G59,'Agreed Budget'!C$4:C$1006,0)),"")</f>
        <v/>
      </c>
      <c r="G59" s="189" t="str">
        <f t="array" ref="G59">IFERROR(INDEX('Agreed Budget'!C$5:C$1006, MATCH(0,COUNTIF($G$1:G58, 'Agreed Budget'!C$5:C$1006),0 )),"")</f>
        <v/>
      </c>
    </row>
    <row r="60" spans="3:7" x14ac:dyDescent="0.35">
      <c r="C60" s="189" t="s">
        <v>19</v>
      </c>
      <c r="D60" s="189" t="str">
        <f t="array" ref="D60">IFERROR(INDEX('Agreed Budget'!B$5:B$1006, MATCH(0,COUNTIF($D$2:D59, 'Agreed Budget'!B$5:B$1006),0 )),"")</f>
        <v/>
      </c>
      <c r="F60" s="189" t="str">
        <f t="array" ref="F60">IFERROR(INDEX('Agreed Budget'!B$4:B$1006,MATCH(lists!G60,'Agreed Budget'!C$4:C$1006,0)),"")</f>
        <v/>
      </c>
      <c r="G60" s="189" t="str">
        <f t="array" ref="G60">IFERROR(INDEX('Agreed Budget'!C$5:C$1006, MATCH(0,COUNTIF($G$1:G59, 'Agreed Budget'!C$5:C$1006),0 )),"")</f>
        <v/>
      </c>
    </row>
    <row r="61" spans="3:7" x14ac:dyDescent="0.35">
      <c r="C61" s="189" t="s">
        <v>19</v>
      </c>
      <c r="D61" s="189" t="str">
        <f t="array" ref="D61">IFERROR(INDEX('Agreed Budget'!B$5:B$1006, MATCH(0,COUNTIF($D$2:D60, 'Agreed Budget'!B$5:B$1006),0 )),"")</f>
        <v/>
      </c>
      <c r="F61" s="189" t="str">
        <f t="array" ref="F61">IFERROR(INDEX('Agreed Budget'!B$4:B$1006,MATCH(lists!G61,'Agreed Budget'!C$4:C$1006,0)),"")</f>
        <v/>
      </c>
      <c r="G61" s="189" t="str">
        <f t="array" ref="G61">IFERROR(INDEX('Agreed Budget'!C$5:C$1006, MATCH(0,COUNTIF($G$1:G60, 'Agreed Budget'!C$5:C$1006),0 )),"")</f>
        <v/>
      </c>
    </row>
    <row r="62" spans="3:7" x14ac:dyDescent="0.35">
      <c r="C62" s="189" t="s">
        <v>19</v>
      </c>
      <c r="D62" s="189" t="str">
        <f t="array" ref="D62">IFERROR(INDEX('Agreed Budget'!B$5:B$1006, MATCH(0,COUNTIF($D$2:D61, 'Agreed Budget'!B$5:B$1006),0 )),"")</f>
        <v/>
      </c>
      <c r="F62" s="189" t="str">
        <f t="array" ref="F62">IFERROR(INDEX('Agreed Budget'!B$4:B$1006,MATCH(lists!G62,'Agreed Budget'!C$4:C$1006,0)),"")</f>
        <v/>
      </c>
      <c r="G62" s="189" t="str">
        <f t="array" ref="G62">IFERROR(INDEX('Agreed Budget'!C$5:C$1006, MATCH(0,COUNTIF($G$1:G61, 'Agreed Budget'!C$5:C$1006),0 )),"")</f>
        <v/>
      </c>
    </row>
    <row r="63" spans="3:7" x14ac:dyDescent="0.35">
      <c r="C63" s="189" t="s">
        <v>19</v>
      </c>
      <c r="D63" s="189" t="str">
        <f t="array" ref="D63">IFERROR(INDEX('Agreed Budget'!B$5:B$1006, MATCH(0,COUNTIF($D$2:D62, 'Agreed Budget'!B$5:B$1006),0 )),"")</f>
        <v/>
      </c>
      <c r="F63" s="189" t="str">
        <f t="array" ref="F63">IFERROR(INDEX('Agreed Budget'!B$4:B$1006,MATCH(lists!G63,'Agreed Budget'!C$4:C$1006,0)),"")</f>
        <v/>
      </c>
      <c r="G63" s="189" t="str">
        <f t="array" ref="G63">IFERROR(INDEX('Agreed Budget'!C$5:C$1006, MATCH(0,COUNTIF($G$1:G62, 'Agreed Budget'!C$5:C$1006),0 )),"")</f>
        <v/>
      </c>
    </row>
    <row r="64" spans="3:7" x14ac:dyDescent="0.35">
      <c r="C64" s="189" t="s">
        <v>19</v>
      </c>
      <c r="D64" s="189" t="str">
        <f t="array" ref="D64">IFERROR(INDEX('Agreed Budget'!B$5:B$1006, MATCH(0,COUNTIF($D$2:D63, 'Agreed Budget'!B$5:B$1006),0 )),"")</f>
        <v/>
      </c>
      <c r="F64" s="189" t="str">
        <f t="array" ref="F64">IFERROR(INDEX('Agreed Budget'!B$4:B$1006,MATCH(lists!G64,'Agreed Budget'!C$4:C$1006,0)),"")</f>
        <v/>
      </c>
      <c r="G64" s="189" t="str">
        <f t="array" ref="G64">IFERROR(INDEX('Agreed Budget'!C$5:C$1006, MATCH(0,COUNTIF($G$1:G63, 'Agreed Budget'!C$5:C$1006),0 )),"")</f>
        <v/>
      </c>
    </row>
    <row r="65" spans="3:7" x14ac:dyDescent="0.35">
      <c r="C65" s="189" t="s">
        <v>19</v>
      </c>
      <c r="D65" s="189" t="str">
        <f t="array" ref="D65">IFERROR(INDEX('Agreed Budget'!B$5:B$1006, MATCH(0,COUNTIF($D$2:D64, 'Agreed Budget'!B$5:B$1006),0 )),"")</f>
        <v/>
      </c>
      <c r="F65" s="189" t="str">
        <f t="array" ref="F65">IFERROR(INDEX('Agreed Budget'!B$4:B$1006,MATCH(lists!G65,'Agreed Budget'!C$4:C$1006,0)),"")</f>
        <v/>
      </c>
      <c r="G65" s="189" t="str">
        <f t="array" ref="G65">IFERROR(INDEX('Agreed Budget'!C$5:C$1006, MATCH(0,COUNTIF($G$1:G64, 'Agreed Budget'!C$5:C$1006),0 )),"")</f>
        <v/>
      </c>
    </row>
    <row r="66" spans="3:7" x14ac:dyDescent="0.35">
      <c r="C66" s="189" t="s">
        <v>19</v>
      </c>
      <c r="D66" s="189" t="str">
        <f t="array" ref="D66">IFERROR(INDEX('Agreed Budget'!B$5:B$1006, MATCH(0,COUNTIF($D$2:D65, 'Agreed Budget'!B$5:B$1006),0 )),"")</f>
        <v/>
      </c>
      <c r="F66" s="189" t="str">
        <f t="array" ref="F66">IFERROR(INDEX('Agreed Budget'!B$4:B$1006,MATCH(lists!G66,'Agreed Budget'!C$4:C$1006,0)),"")</f>
        <v/>
      </c>
      <c r="G66" s="189" t="str">
        <f t="array" ref="G66">IFERROR(INDEX('Agreed Budget'!C$5:C$1006, MATCH(0,COUNTIF($G$1:G65, 'Agreed Budget'!C$5:C$1006),0 )),"")</f>
        <v/>
      </c>
    </row>
    <row r="67" spans="3:7" x14ac:dyDescent="0.35">
      <c r="C67" s="189" t="s">
        <v>19</v>
      </c>
      <c r="D67" s="189" t="str">
        <f t="array" ref="D67">IFERROR(INDEX('Agreed Budget'!B$5:B$1006, MATCH(0,COUNTIF($D$2:D66, 'Agreed Budget'!B$5:B$1006),0 )),"")</f>
        <v/>
      </c>
      <c r="F67" s="189" t="str">
        <f t="array" ref="F67">IFERROR(INDEX('Agreed Budget'!B$4:B$1006,MATCH(lists!G67,'Agreed Budget'!C$4:C$1006,0)),"")</f>
        <v/>
      </c>
      <c r="G67" s="189" t="str">
        <f t="array" ref="G67">IFERROR(INDEX('Agreed Budget'!C$5:C$1006, MATCH(0,COUNTIF($G$1:G66, 'Agreed Budget'!C$5:C$1006),0 )),"")</f>
        <v/>
      </c>
    </row>
    <row r="68" spans="3:7" x14ac:dyDescent="0.35">
      <c r="C68" s="189" t="s">
        <v>19</v>
      </c>
      <c r="D68" s="189" t="str">
        <f t="array" ref="D68">IFERROR(INDEX('Agreed Budget'!B$5:B$1006, MATCH(0,COUNTIF($D$2:D67, 'Agreed Budget'!B$5:B$1006),0 )),"")</f>
        <v/>
      </c>
      <c r="F68" s="189" t="str">
        <f t="array" ref="F68">IFERROR(INDEX('Agreed Budget'!B$4:B$1006,MATCH(lists!G68,'Agreed Budget'!C$4:C$1006,0)),"")</f>
        <v/>
      </c>
      <c r="G68" s="189" t="str">
        <f t="array" ref="G68">IFERROR(INDEX('Agreed Budget'!C$5:C$1006, MATCH(0,COUNTIF($G$1:G67, 'Agreed Budget'!C$5:C$1006),0 )),"")</f>
        <v/>
      </c>
    </row>
    <row r="69" spans="3:7" x14ac:dyDescent="0.35">
      <c r="C69" s="189" t="s">
        <v>19</v>
      </c>
      <c r="D69" s="189" t="str">
        <f t="array" ref="D69">IFERROR(INDEX('Agreed Budget'!B$5:B$1006, MATCH(0,COUNTIF($D$2:D68, 'Agreed Budget'!B$5:B$1006),0 )),"")</f>
        <v/>
      </c>
      <c r="F69" s="189" t="str">
        <f t="array" ref="F69">IFERROR(INDEX('Agreed Budget'!B$4:B$1006,MATCH(lists!G69,'Agreed Budget'!C$4:C$1006,0)),"")</f>
        <v/>
      </c>
      <c r="G69" s="189" t="str">
        <f t="array" ref="G69">IFERROR(INDEX('Agreed Budget'!C$5:C$1006, MATCH(0,COUNTIF($G$1:G68, 'Agreed Budget'!C$5:C$1006),0 )),"")</f>
        <v/>
      </c>
    </row>
    <row r="70" spans="3:7" x14ac:dyDescent="0.35">
      <c r="C70" s="189" t="s">
        <v>19</v>
      </c>
      <c r="D70" s="189" t="str">
        <f t="array" ref="D70">IFERROR(INDEX('Agreed Budget'!B$5:B$1006, MATCH(0,COUNTIF($D$2:D69, 'Agreed Budget'!B$5:B$1006),0 )),"")</f>
        <v/>
      </c>
      <c r="F70" s="189" t="str">
        <f t="array" ref="F70">IFERROR(INDEX('Agreed Budget'!B$4:B$1006,MATCH(lists!G70,'Agreed Budget'!C$4:C$1006,0)),"")</f>
        <v/>
      </c>
      <c r="G70" s="189" t="str">
        <f t="array" ref="G70">IFERROR(INDEX('Agreed Budget'!C$5:C$1006, MATCH(0,COUNTIF($G$1:G69, 'Agreed Budget'!C$5:C$1006),0 )),"")</f>
        <v/>
      </c>
    </row>
    <row r="71" spans="3:7" x14ac:dyDescent="0.35">
      <c r="C71" s="189" t="s">
        <v>19</v>
      </c>
      <c r="D71" s="189" t="str">
        <f t="array" ref="D71">IFERROR(INDEX('Agreed Budget'!B$5:B$1006, MATCH(0,COUNTIF($D$2:D70, 'Agreed Budget'!B$5:B$1006),0 )),"")</f>
        <v/>
      </c>
      <c r="F71" s="189" t="str">
        <f t="array" ref="F71">IFERROR(INDEX('Agreed Budget'!B$4:B$1006,MATCH(lists!G71,'Agreed Budget'!C$4:C$1006,0)),"")</f>
        <v/>
      </c>
      <c r="G71" s="189" t="str">
        <f t="array" ref="G71">IFERROR(INDEX('Agreed Budget'!C$5:C$1006, MATCH(0,COUNTIF($G$1:G70, 'Agreed Budget'!C$5:C$1006),0 )),"")</f>
        <v/>
      </c>
    </row>
    <row r="72" spans="3:7" x14ac:dyDescent="0.35">
      <c r="C72" s="189" t="s">
        <v>19</v>
      </c>
      <c r="D72" s="189" t="str">
        <f t="array" ref="D72">IFERROR(INDEX('Agreed Budget'!B$5:B$1006, MATCH(0,COUNTIF($D$2:D71, 'Agreed Budget'!B$5:B$1006),0 )),"")</f>
        <v/>
      </c>
      <c r="F72" s="189" t="str">
        <f t="array" ref="F72">IFERROR(INDEX('Agreed Budget'!B$4:B$1006,MATCH(lists!G72,'Agreed Budget'!C$4:C$1006,0)),"")</f>
        <v/>
      </c>
      <c r="G72" s="189" t="str">
        <f t="array" ref="G72">IFERROR(INDEX('Agreed Budget'!C$5:C$1006, MATCH(0,COUNTIF($G$1:G71, 'Agreed Budget'!C$5:C$1006),0 )),"")</f>
        <v/>
      </c>
    </row>
    <row r="73" spans="3:7" x14ac:dyDescent="0.35">
      <c r="C73" s="189" t="s">
        <v>19</v>
      </c>
      <c r="D73" s="189" t="str">
        <f t="array" ref="D73">IFERROR(INDEX('Agreed Budget'!B$5:B$1006, MATCH(0,COUNTIF($D$2:D72, 'Agreed Budget'!B$5:B$1006),0 )),"")</f>
        <v/>
      </c>
      <c r="F73" s="189" t="str">
        <f t="array" ref="F73">IFERROR(INDEX('Agreed Budget'!B$4:B$1006,MATCH(lists!G73,'Agreed Budget'!C$4:C$1006,0)),"")</f>
        <v/>
      </c>
      <c r="G73" s="189" t="str">
        <f t="array" ref="G73">IFERROR(INDEX('Agreed Budget'!C$5:C$1006, MATCH(0,COUNTIF($G$1:G72, 'Agreed Budget'!C$5:C$1006),0 )),"")</f>
        <v/>
      </c>
    </row>
    <row r="74" spans="3:7" x14ac:dyDescent="0.35">
      <c r="C74" s="189" t="s">
        <v>19</v>
      </c>
      <c r="D74" s="189" t="str">
        <f t="array" ref="D74">IFERROR(INDEX('Agreed Budget'!B$5:B$1006, MATCH(0,COUNTIF($D$2:D73, 'Agreed Budget'!B$5:B$1006),0 )),"")</f>
        <v/>
      </c>
      <c r="F74" s="189" t="str">
        <f t="array" ref="F74">IFERROR(INDEX('Agreed Budget'!B$4:B$1006,MATCH(lists!G74,'Agreed Budget'!C$4:C$1006,0)),"")</f>
        <v/>
      </c>
      <c r="G74" s="189" t="str">
        <f t="array" ref="G74">IFERROR(INDEX('Agreed Budget'!C$5:C$1006, MATCH(0,COUNTIF($G$1:G73, 'Agreed Budget'!C$5:C$1006),0 )),"")</f>
        <v/>
      </c>
    </row>
    <row r="75" spans="3:7" x14ac:dyDescent="0.35">
      <c r="C75" s="189" t="s">
        <v>19</v>
      </c>
      <c r="D75" s="189" t="str">
        <f t="array" ref="D75">IFERROR(INDEX('Agreed Budget'!B$5:B$1006, MATCH(0,COUNTIF($D$2:D74, 'Agreed Budget'!B$5:B$1006),0 )),"")</f>
        <v/>
      </c>
      <c r="F75" s="189" t="str">
        <f t="array" ref="F75">IFERROR(INDEX('Agreed Budget'!B$4:B$1006,MATCH(lists!G75,'Agreed Budget'!C$4:C$1006,0)),"")</f>
        <v/>
      </c>
      <c r="G75" s="189" t="str">
        <f t="array" ref="G75">IFERROR(INDEX('Agreed Budget'!C$5:C$1006, MATCH(0,COUNTIF($G$1:G74, 'Agreed Budget'!C$5:C$1006),0 )),"")</f>
        <v/>
      </c>
    </row>
    <row r="76" spans="3:7" x14ac:dyDescent="0.35">
      <c r="C76" s="189" t="s">
        <v>19</v>
      </c>
      <c r="D76" s="189" t="str">
        <f t="array" ref="D76">IFERROR(INDEX('Agreed Budget'!B$5:B$1006, MATCH(0,COUNTIF($D$2:D75, 'Agreed Budget'!B$5:B$1006),0 )),"")</f>
        <v/>
      </c>
      <c r="F76" s="189" t="str">
        <f t="array" ref="F76">IFERROR(INDEX('Agreed Budget'!B$4:B$1006,MATCH(lists!G76,'Agreed Budget'!C$4:C$1006,0)),"")</f>
        <v/>
      </c>
      <c r="G76" s="189" t="str">
        <f t="array" ref="G76">IFERROR(INDEX('Agreed Budget'!C$5:C$1006, MATCH(0,COUNTIF($G$1:G75, 'Agreed Budget'!C$5:C$1006),0 )),"")</f>
        <v/>
      </c>
    </row>
    <row r="77" spans="3:7" x14ac:dyDescent="0.35">
      <c r="C77" s="189" t="s">
        <v>19</v>
      </c>
      <c r="D77" s="189" t="str">
        <f t="array" ref="D77">IFERROR(INDEX('Agreed Budget'!B$5:B$1006, MATCH(0,COUNTIF($D$2:D76, 'Agreed Budget'!B$5:B$1006),0 )),"")</f>
        <v/>
      </c>
      <c r="F77" s="189" t="str">
        <f t="array" ref="F77">IFERROR(INDEX('Agreed Budget'!B$4:B$1006,MATCH(lists!G77,'Agreed Budget'!C$4:C$1006,0)),"")</f>
        <v/>
      </c>
      <c r="G77" s="189" t="str">
        <f t="array" ref="G77">IFERROR(INDEX('Agreed Budget'!C$5:C$1006, MATCH(0,COUNTIF($G$1:G76, 'Agreed Budget'!C$5:C$1006),0 )),"")</f>
        <v/>
      </c>
    </row>
    <row r="78" spans="3:7" x14ac:dyDescent="0.35">
      <c r="C78" s="189" t="s">
        <v>19</v>
      </c>
      <c r="D78" s="189" t="str">
        <f t="array" ref="D78">IFERROR(INDEX('Agreed Budget'!B$5:B$1006, MATCH(0,COUNTIF($D$2:D77, 'Agreed Budget'!B$5:B$1006),0 )),"")</f>
        <v/>
      </c>
      <c r="F78" s="189" t="str">
        <f t="array" ref="F78">IFERROR(INDEX('Agreed Budget'!B$4:B$1006,MATCH(lists!G78,'Agreed Budget'!C$4:C$1006,0)),"")</f>
        <v/>
      </c>
      <c r="G78" s="189" t="str">
        <f t="array" ref="G78">IFERROR(INDEX('Agreed Budget'!C$5:C$1006, MATCH(0,COUNTIF($G$1:G77, 'Agreed Budget'!C$5:C$1006),0 )),"")</f>
        <v/>
      </c>
    </row>
    <row r="79" spans="3:7" x14ac:dyDescent="0.35">
      <c r="C79" s="189" t="s">
        <v>19</v>
      </c>
      <c r="D79" s="189" t="str">
        <f t="array" ref="D79">IFERROR(INDEX('Agreed Budget'!B$5:B$1006, MATCH(0,COUNTIF($D$2:D78, 'Agreed Budget'!B$5:B$1006),0 )),"")</f>
        <v/>
      </c>
      <c r="F79" s="189" t="str">
        <f t="array" ref="F79">IFERROR(INDEX('Agreed Budget'!B$4:B$1006,MATCH(lists!G79,'Agreed Budget'!C$4:C$1006,0)),"")</f>
        <v/>
      </c>
      <c r="G79" s="189" t="str">
        <f t="array" ref="G79">IFERROR(INDEX('Agreed Budget'!C$5:C$1006, MATCH(0,COUNTIF($G$1:G78, 'Agreed Budget'!C$5:C$1006),0 )),"")</f>
        <v/>
      </c>
    </row>
    <row r="80" spans="3:7" x14ac:dyDescent="0.35">
      <c r="C80" s="189" t="s">
        <v>19</v>
      </c>
      <c r="D80" s="189" t="str">
        <f t="array" ref="D80">IFERROR(INDEX('Agreed Budget'!B$5:B$1006, MATCH(0,COUNTIF($D$2:D79, 'Agreed Budget'!B$5:B$1006),0 )),"")</f>
        <v/>
      </c>
      <c r="F80" s="189" t="str">
        <f t="array" ref="F80">IFERROR(INDEX('Agreed Budget'!B$4:B$1006,MATCH(lists!G80,'Agreed Budget'!C$4:C$1006,0)),"")</f>
        <v/>
      </c>
      <c r="G80" s="189" t="str">
        <f t="array" ref="G80">IFERROR(INDEX('Agreed Budget'!C$5:C$1006, MATCH(0,COUNTIF($G$1:G79, 'Agreed Budget'!C$5:C$1006),0 )),"")</f>
        <v/>
      </c>
    </row>
    <row r="81" spans="3:7" x14ac:dyDescent="0.35">
      <c r="C81" s="189" t="s">
        <v>19</v>
      </c>
      <c r="D81" s="189" t="str">
        <f t="array" ref="D81">IFERROR(INDEX('Agreed Budget'!B$5:B$1006, MATCH(0,COUNTIF($D$2:D80, 'Agreed Budget'!B$5:B$1006),0 )),"")</f>
        <v/>
      </c>
      <c r="F81" s="189" t="str">
        <f t="array" ref="F81">IFERROR(INDEX('Agreed Budget'!B$4:B$1006,MATCH(lists!G81,'Agreed Budget'!C$4:C$1006,0)),"")</f>
        <v/>
      </c>
      <c r="G81" s="189" t="str">
        <f t="array" ref="G81">IFERROR(INDEX('Agreed Budget'!C$5:C$1006, MATCH(0,COUNTIF($G$1:G80, 'Agreed Budget'!C$5:C$1006),0 )),"")</f>
        <v/>
      </c>
    </row>
    <row r="82" spans="3:7" x14ac:dyDescent="0.35">
      <c r="C82" s="189" t="s">
        <v>19</v>
      </c>
      <c r="D82" s="189" t="str">
        <f t="array" ref="D82">IFERROR(INDEX('Agreed Budget'!B$5:B$1006, MATCH(0,COUNTIF($D$2:D81, 'Agreed Budget'!B$5:B$1006),0 )),"")</f>
        <v/>
      </c>
      <c r="F82" s="189" t="str">
        <f t="array" ref="F82">IFERROR(INDEX('Agreed Budget'!B$4:B$1006,MATCH(lists!G82,'Agreed Budget'!C$4:C$1006,0)),"")</f>
        <v/>
      </c>
      <c r="G82" s="189" t="str">
        <f t="array" ref="G82">IFERROR(INDEX('Agreed Budget'!C$5:C$1006, MATCH(0,COUNTIF($G$1:G81, 'Agreed Budget'!C$5:C$1006),0 )),"")</f>
        <v/>
      </c>
    </row>
    <row r="83" spans="3:7" x14ac:dyDescent="0.35">
      <c r="C83" s="189" t="s">
        <v>19</v>
      </c>
      <c r="D83" s="189" t="str">
        <f t="array" ref="D83">IFERROR(INDEX('Agreed Budget'!B$5:B$1006, MATCH(0,COUNTIF($D$2:D82, 'Agreed Budget'!B$5:B$1006),0 )),"")</f>
        <v/>
      </c>
      <c r="F83" s="189" t="str">
        <f t="array" ref="F83">IFERROR(INDEX('Agreed Budget'!B$4:B$1006,MATCH(lists!G83,'Agreed Budget'!C$4:C$1006,0)),"")</f>
        <v/>
      </c>
      <c r="G83" s="189" t="str">
        <f t="array" ref="G83">IFERROR(INDEX('Agreed Budget'!C$5:C$1006, MATCH(0,COUNTIF($G$1:G82, 'Agreed Budget'!C$5:C$1006),0 )),"")</f>
        <v/>
      </c>
    </row>
    <row r="84" spans="3:7" x14ac:dyDescent="0.35">
      <c r="C84" s="189" t="s">
        <v>19</v>
      </c>
      <c r="D84" s="189" t="str">
        <f t="array" ref="D84">IFERROR(INDEX('Agreed Budget'!B$5:B$1006, MATCH(0,COUNTIF($D$2:D83, 'Agreed Budget'!B$5:B$1006),0 )),"")</f>
        <v/>
      </c>
      <c r="F84" s="189" t="str">
        <f t="array" ref="F84">IFERROR(INDEX('Agreed Budget'!B$4:B$1006,MATCH(lists!G84,'Agreed Budget'!C$4:C$1006,0)),"")</f>
        <v/>
      </c>
      <c r="G84" s="189" t="str">
        <f t="array" ref="G84">IFERROR(INDEX('Agreed Budget'!C$5:C$1006, MATCH(0,COUNTIF($G$1:G83, 'Agreed Budget'!C$5:C$1006),0 )),"")</f>
        <v/>
      </c>
    </row>
    <row r="85" spans="3:7" x14ac:dyDescent="0.35">
      <c r="C85" s="189" t="s">
        <v>19</v>
      </c>
      <c r="D85" s="189" t="str">
        <f t="array" ref="D85">IFERROR(INDEX('Agreed Budget'!B$5:B$1006, MATCH(0,COUNTIF($D$2:D84, 'Agreed Budget'!B$5:B$1006),0 )),"")</f>
        <v/>
      </c>
      <c r="F85" s="189" t="str">
        <f t="array" ref="F85">IFERROR(INDEX('Agreed Budget'!B$4:B$1006,MATCH(lists!G85,'Agreed Budget'!C$4:C$1006,0)),"")</f>
        <v/>
      </c>
      <c r="G85" s="189" t="str">
        <f t="array" ref="G85">IFERROR(INDEX('Agreed Budget'!C$5:C$1006, MATCH(0,COUNTIF($G$1:G84, 'Agreed Budget'!C$5:C$1006),0 )),"")</f>
        <v/>
      </c>
    </row>
    <row r="86" spans="3:7" x14ac:dyDescent="0.35">
      <c r="C86" s="189" t="s">
        <v>19</v>
      </c>
      <c r="D86" s="189" t="str">
        <f t="array" ref="D86">IFERROR(INDEX('Agreed Budget'!B$5:B$1006, MATCH(0,COUNTIF($D$2:D85, 'Agreed Budget'!B$5:B$1006),0 )),"")</f>
        <v/>
      </c>
      <c r="F86" s="189" t="str">
        <f t="array" ref="F86">IFERROR(INDEX('Agreed Budget'!B$4:B$1006,MATCH(lists!G86,'Agreed Budget'!C$4:C$1006,0)),"")</f>
        <v/>
      </c>
      <c r="G86" s="189" t="str">
        <f t="array" ref="G86">IFERROR(INDEX('Agreed Budget'!C$5:C$1006, MATCH(0,COUNTIF($G$1:G85, 'Agreed Budget'!C$5:C$1006),0 )),"")</f>
        <v/>
      </c>
    </row>
    <row r="87" spans="3:7" x14ac:dyDescent="0.35">
      <c r="C87" s="189" t="s">
        <v>19</v>
      </c>
      <c r="D87" s="189" t="str">
        <f t="array" ref="D87">IFERROR(INDEX('Agreed Budget'!B$5:B$1006, MATCH(0,COUNTIF($D$2:D86, 'Agreed Budget'!B$5:B$1006),0 )),"")</f>
        <v/>
      </c>
      <c r="F87" s="189" t="str">
        <f t="array" ref="F87">IFERROR(INDEX('Agreed Budget'!B$4:B$1006,MATCH(lists!G87,'Agreed Budget'!C$4:C$1006,0)),"")</f>
        <v/>
      </c>
      <c r="G87" s="189" t="str">
        <f t="array" ref="G87">IFERROR(INDEX('Agreed Budget'!C$5:C$1006, MATCH(0,COUNTIF($G$1:G86, 'Agreed Budget'!C$5:C$1006),0 )),"")</f>
        <v/>
      </c>
    </row>
    <row r="88" spans="3:7" x14ac:dyDescent="0.35">
      <c r="C88" s="189" t="s">
        <v>19</v>
      </c>
      <c r="D88" s="189" t="str">
        <f t="array" ref="D88">IFERROR(INDEX('Agreed Budget'!B$5:B$1006, MATCH(0,COUNTIF($D$2:D87, 'Agreed Budget'!B$5:B$1006),0 )),"")</f>
        <v/>
      </c>
      <c r="F88" s="189" t="str">
        <f t="array" ref="F88">IFERROR(INDEX('Agreed Budget'!B$4:B$1006,MATCH(lists!G88,'Agreed Budget'!C$4:C$1006,0)),"")</f>
        <v/>
      </c>
      <c r="G88" s="189" t="str">
        <f t="array" ref="G88">IFERROR(INDEX('Agreed Budget'!C$5:C$1006, MATCH(0,COUNTIF($G$1:G87, 'Agreed Budget'!C$5:C$1006),0 )),"")</f>
        <v/>
      </c>
    </row>
    <row r="89" spans="3:7" x14ac:dyDescent="0.35">
      <c r="C89" s="189" t="s">
        <v>19</v>
      </c>
      <c r="D89" s="189" t="str">
        <f t="array" ref="D89">IFERROR(INDEX('Agreed Budget'!B$5:B$1006, MATCH(0,COUNTIF($D$2:D88, 'Agreed Budget'!B$5:B$1006),0 )),"")</f>
        <v/>
      </c>
      <c r="F89" s="189" t="str">
        <f t="array" ref="F89">IFERROR(INDEX('Agreed Budget'!B$4:B$1006,MATCH(lists!G89,'Agreed Budget'!C$4:C$1006,0)),"")</f>
        <v/>
      </c>
      <c r="G89" s="189" t="str">
        <f t="array" ref="G89">IFERROR(INDEX('Agreed Budget'!C$5:C$1006, MATCH(0,COUNTIF($G$1:G88, 'Agreed Budget'!C$5:C$1006),0 )),"")</f>
        <v/>
      </c>
    </row>
    <row r="90" spans="3:7" x14ac:dyDescent="0.35">
      <c r="C90" s="189" t="s">
        <v>19</v>
      </c>
      <c r="D90" s="189" t="str">
        <f t="array" ref="D90">IFERROR(INDEX('Agreed Budget'!B$5:B$1006, MATCH(0,COUNTIF($D$2:D89, 'Agreed Budget'!B$5:B$1006),0 )),"")</f>
        <v/>
      </c>
      <c r="F90" s="189" t="str">
        <f t="array" ref="F90">IFERROR(INDEX('Agreed Budget'!B$4:B$1006,MATCH(lists!G90,'Agreed Budget'!C$4:C$1006,0)),"")</f>
        <v/>
      </c>
      <c r="G90" s="189" t="str">
        <f t="array" ref="G90">IFERROR(INDEX('Agreed Budget'!C$5:C$1006, MATCH(0,COUNTIF($G$1:G89, 'Agreed Budget'!C$5:C$1006),0 )),"")</f>
        <v/>
      </c>
    </row>
    <row r="91" spans="3:7" x14ac:dyDescent="0.35">
      <c r="C91" s="189" t="s">
        <v>19</v>
      </c>
      <c r="D91" s="189" t="str">
        <f t="array" ref="D91">IFERROR(INDEX('Agreed Budget'!B$5:B$1006, MATCH(0,COUNTIF($D$2:D90, 'Agreed Budget'!B$5:B$1006),0 )),"")</f>
        <v/>
      </c>
      <c r="F91" s="189" t="str">
        <f t="array" ref="F91">IFERROR(INDEX('Agreed Budget'!B$4:B$1006,MATCH(lists!G91,'Agreed Budget'!C$4:C$1006,0)),"")</f>
        <v/>
      </c>
      <c r="G91" s="189" t="str">
        <f t="array" ref="G91">IFERROR(INDEX('Agreed Budget'!C$5:C$1006, MATCH(0,COUNTIF($G$1:G90, 'Agreed Budget'!C$5:C$1006),0 )),"")</f>
        <v/>
      </c>
    </row>
    <row r="92" spans="3:7" x14ac:dyDescent="0.35">
      <c r="C92" s="189" t="s">
        <v>19</v>
      </c>
      <c r="D92" s="189" t="str">
        <f t="array" ref="D92">IFERROR(INDEX('Agreed Budget'!B$5:B$1006, MATCH(0,COUNTIF($D$2:D91, 'Agreed Budget'!B$5:B$1006),0 )),"")</f>
        <v/>
      </c>
      <c r="F92" s="189" t="str">
        <f t="array" ref="F92">IFERROR(INDEX('Agreed Budget'!B$4:B$1006,MATCH(lists!G92,'Agreed Budget'!C$4:C$1006,0)),"")</f>
        <v/>
      </c>
      <c r="G92" s="189" t="str">
        <f t="array" ref="G92">IFERROR(INDEX('Agreed Budget'!C$5:C$1006, MATCH(0,COUNTIF($G$1:G91, 'Agreed Budget'!C$5:C$1006),0 )),"")</f>
        <v/>
      </c>
    </row>
    <row r="93" spans="3:7" x14ac:dyDescent="0.35">
      <c r="C93" s="189" t="s">
        <v>19</v>
      </c>
      <c r="D93" s="189" t="str">
        <f t="array" ref="D93">IFERROR(INDEX('Agreed Budget'!B$5:B$1006, MATCH(0,COUNTIF($D$2:D92, 'Agreed Budget'!B$5:B$1006),0 )),"")</f>
        <v/>
      </c>
      <c r="F93" s="189" t="str">
        <f t="array" ref="F93">IFERROR(INDEX('Agreed Budget'!B$4:B$1006,MATCH(lists!G93,'Agreed Budget'!C$4:C$1006,0)),"")</f>
        <v/>
      </c>
      <c r="G93" s="189" t="str">
        <f t="array" ref="G93">IFERROR(INDEX('Agreed Budget'!C$5:C$1006, MATCH(0,COUNTIF($G$1:G92, 'Agreed Budget'!C$5:C$1006),0 )),"")</f>
        <v/>
      </c>
    </row>
    <row r="94" spans="3:7" x14ac:dyDescent="0.35">
      <c r="C94" s="189" t="s">
        <v>19</v>
      </c>
      <c r="D94" s="189" t="str">
        <f t="array" ref="D94">IFERROR(INDEX('Agreed Budget'!B$5:B$1006, MATCH(0,COUNTIF($D$2:D93, 'Agreed Budget'!B$5:B$1006),0 )),"")</f>
        <v/>
      </c>
      <c r="F94" s="189" t="str">
        <f t="array" ref="F94">IFERROR(INDEX('Agreed Budget'!B$4:B$1006,MATCH(lists!G94,'Agreed Budget'!C$4:C$1006,0)),"")</f>
        <v/>
      </c>
      <c r="G94" s="189" t="str">
        <f t="array" ref="G94">IFERROR(INDEX('Agreed Budget'!C$5:C$1006, MATCH(0,COUNTIF($G$1:G93, 'Agreed Budget'!C$5:C$1006),0 )),"")</f>
        <v/>
      </c>
    </row>
    <row r="95" spans="3:7" x14ac:dyDescent="0.35">
      <c r="C95" s="189" t="s">
        <v>19</v>
      </c>
      <c r="D95" s="189" t="str">
        <f t="array" ref="D95">IFERROR(INDEX('Agreed Budget'!B$5:B$1006, MATCH(0,COUNTIF($D$2:D94, 'Agreed Budget'!B$5:B$1006),0 )),"")</f>
        <v/>
      </c>
      <c r="F95" s="189" t="str">
        <f t="array" ref="F95">IFERROR(INDEX('Agreed Budget'!B$4:B$1006,MATCH(lists!G95,'Agreed Budget'!C$4:C$1006,0)),"")</f>
        <v/>
      </c>
      <c r="G95" s="189" t="str">
        <f t="array" ref="G95">IFERROR(INDEX('Agreed Budget'!C$5:C$1006, MATCH(0,COUNTIF($G$1:G94, 'Agreed Budget'!C$5:C$1006),0 )),"")</f>
        <v/>
      </c>
    </row>
    <row r="96" spans="3:7" x14ac:dyDescent="0.35">
      <c r="C96" s="189" t="s">
        <v>19</v>
      </c>
      <c r="D96" s="189" t="str">
        <f t="array" ref="D96">IFERROR(INDEX('Agreed Budget'!B$5:B$1006, MATCH(0,COUNTIF($D$2:D95, 'Agreed Budget'!B$5:B$1006),0 )),"")</f>
        <v/>
      </c>
      <c r="F96" s="189" t="str">
        <f t="array" ref="F96">IFERROR(INDEX('Agreed Budget'!B$4:B$1006,MATCH(lists!G96,'Agreed Budget'!C$4:C$1006,0)),"")</f>
        <v/>
      </c>
      <c r="G96" s="189" t="str">
        <f t="array" ref="G96">IFERROR(INDEX('Agreed Budget'!C$5:C$1006, MATCH(0,COUNTIF($G$1:G95, 'Agreed Budget'!C$5:C$1006),0 )),"")</f>
        <v/>
      </c>
    </row>
    <row r="97" spans="3:7" x14ac:dyDescent="0.35">
      <c r="C97" s="189" t="s">
        <v>19</v>
      </c>
      <c r="D97" s="189" t="str">
        <f t="array" ref="D97">IFERROR(INDEX('Agreed Budget'!B$5:B$1006, MATCH(0,COUNTIF($D$2:D96, 'Agreed Budget'!B$5:B$1006),0 )),"")</f>
        <v/>
      </c>
      <c r="F97" s="189" t="str">
        <f t="array" ref="F97">IFERROR(INDEX('Agreed Budget'!B$4:B$1006,MATCH(lists!G97,'Agreed Budget'!C$4:C$1006,0)),"")</f>
        <v/>
      </c>
      <c r="G97" s="189" t="str">
        <f t="array" ref="G97">IFERROR(INDEX('Agreed Budget'!C$5:C$1006, MATCH(0,COUNTIF($G$1:G96, 'Agreed Budget'!C$5:C$1006),0 )),"")</f>
        <v/>
      </c>
    </row>
    <row r="98" spans="3:7" x14ac:dyDescent="0.35">
      <c r="C98" s="189" t="s">
        <v>19</v>
      </c>
      <c r="D98" s="189" t="str">
        <f t="array" ref="D98">IFERROR(INDEX('Agreed Budget'!B$5:B$1006, MATCH(0,COUNTIF($D$2:D97, 'Agreed Budget'!B$5:B$1006),0 )),"")</f>
        <v/>
      </c>
      <c r="F98" s="189" t="str">
        <f t="array" ref="F98">IFERROR(INDEX('Agreed Budget'!B$4:B$1006,MATCH(lists!G98,'Agreed Budget'!C$4:C$1006,0)),"")</f>
        <v/>
      </c>
      <c r="G98" s="189" t="str">
        <f t="array" ref="G98">IFERROR(INDEX('Agreed Budget'!C$5:C$1006, MATCH(0,COUNTIF($G$1:G97, 'Agreed Budget'!C$5:C$1006),0 )),"")</f>
        <v/>
      </c>
    </row>
    <row r="99" spans="3:7" x14ac:dyDescent="0.35">
      <c r="C99" s="189" t="s">
        <v>19</v>
      </c>
      <c r="D99" s="189" t="str">
        <f t="array" ref="D99">IFERROR(INDEX('Agreed Budget'!B$5:B$1006, MATCH(0,COUNTIF($D$2:D98, 'Agreed Budget'!B$5:B$1006),0 )),"")</f>
        <v/>
      </c>
      <c r="F99" s="189" t="str">
        <f t="array" ref="F99">IFERROR(INDEX('Agreed Budget'!B$4:B$1006,MATCH(lists!G99,'Agreed Budget'!C$4:C$1006,0)),"")</f>
        <v/>
      </c>
      <c r="G99" s="189" t="str">
        <f t="array" ref="G99">IFERROR(INDEX('Agreed Budget'!C$5:C$1006, MATCH(0,COUNTIF($G$1:G98, 'Agreed Budget'!C$5:C$1006),0 )),"")</f>
        <v/>
      </c>
    </row>
    <row r="100" spans="3:7" x14ac:dyDescent="0.35">
      <c r="C100" s="189" t="s">
        <v>19</v>
      </c>
      <c r="D100" s="189" t="str">
        <f t="array" ref="D100">IFERROR(INDEX('Agreed Budget'!B$5:B$1006, MATCH(0,COUNTIF($D$2:D99, 'Agreed Budget'!B$5:B$1006),0 )),"")</f>
        <v/>
      </c>
      <c r="F100" s="189" t="str">
        <f t="array" ref="F100">IFERROR(INDEX('Agreed Budget'!B$4:B$1006,MATCH(lists!G100,'Agreed Budget'!C$4:C$1006,0)),"")</f>
        <v/>
      </c>
      <c r="G100" s="189" t="str">
        <f t="array" ref="G100">IFERROR(INDEX('Agreed Budget'!C$5:C$1006, MATCH(0,COUNTIF($G$1:G99, 'Agreed Budget'!C$5:C$1006),0 )),"")</f>
        <v/>
      </c>
    </row>
    <row r="101" spans="3:7" x14ac:dyDescent="0.35">
      <c r="C101" s="189"/>
      <c r="D101" s="189"/>
      <c r="F101" s="189"/>
      <c r="G101" s="189"/>
    </row>
    <row r="102" spans="3:7" x14ac:dyDescent="0.35">
      <c r="C102" s="189"/>
      <c r="D102" s="189"/>
      <c r="F102" s="189"/>
      <c r="G102" s="189"/>
    </row>
    <row r="103" spans="3:7" x14ac:dyDescent="0.35">
      <c r="C103" s="189"/>
      <c r="D103" s="189"/>
      <c r="F103" s="189"/>
      <c r="G103" s="189"/>
    </row>
    <row r="104" spans="3:7" x14ac:dyDescent="0.35">
      <c r="C104" s="189"/>
      <c r="D104" s="189"/>
      <c r="F104" s="189"/>
      <c r="G104" s="189"/>
    </row>
    <row r="105" spans="3:7" x14ac:dyDescent="0.35">
      <c r="C105" s="189"/>
      <c r="D105" s="189"/>
      <c r="F105" s="189"/>
      <c r="G105" s="189"/>
    </row>
    <row r="106" spans="3:7" x14ac:dyDescent="0.35">
      <c r="C106" s="189"/>
      <c r="D106" s="189"/>
      <c r="F106" s="189"/>
      <c r="G106" s="189"/>
    </row>
    <row r="107" spans="3:7" x14ac:dyDescent="0.35">
      <c r="C107" s="189"/>
      <c r="D107" s="189"/>
      <c r="F107" s="189"/>
      <c r="G107" s="189"/>
    </row>
    <row r="108" spans="3:7" x14ac:dyDescent="0.35">
      <c r="C108" s="189"/>
      <c r="D108" s="189"/>
      <c r="F108" s="189"/>
      <c r="G108" s="189"/>
    </row>
    <row r="109" spans="3:7" x14ac:dyDescent="0.35">
      <c r="C109" s="189"/>
      <c r="D109" s="189"/>
      <c r="F109" s="189"/>
      <c r="G109" s="189"/>
    </row>
    <row r="110" spans="3:7" x14ac:dyDescent="0.35">
      <c r="C110" s="189"/>
      <c r="D110" s="189"/>
      <c r="F110" s="189"/>
      <c r="G110" s="189"/>
    </row>
    <row r="111" spans="3:7" x14ac:dyDescent="0.35">
      <c r="C111" s="189"/>
      <c r="D111" s="189"/>
      <c r="F111" s="189"/>
      <c r="G111" s="189"/>
    </row>
    <row r="112" spans="3:7" x14ac:dyDescent="0.35">
      <c r="C112" s="189"/>
      <c r="D112" s="189"/>
      <c r="F112" s="189"/>
      <c r="G112" s="189"/>
    </row>
    <row r="113" spans="3:7" x14ac:dyDescent="0.35">
      <c r="C113" s="189"/>
      <c r="D113" s="189"/>
      <c r="F113" s="189"/>
      <c r="G113" s="189"/>
    </row>
    <row r="114" spans="3:7" x14ac:dyDescent="0.35">
      <c r="C114" s="189"/>
      <c r="D114" s="189"/>
      <c r="F114" s="189"/>
      <c r="G114" s="189"/>
    </row>
    <row r="115" spans="3:7" x14ac:dyDescent="0.35">
      <c r="C115" s="189"/>
      <c r="D115" s="189"/>
      <c r="F115" s="189"/>
      <c r="G115" s="189"/>
    </row>
    <row r="116" spans="3:7" x14ac:dyDescent="0.35">
      <c r="C116" s="189"/>
      <c r="D116" s="189"/>
      <c r="F116" s="189"/>
      <c r="G116" s="189"/>
    </row>
    <row r="117" spans="3:7" x14ac:dyDescent="0.35">
      <c r="C117" s="189"/>
      <c r="D117" s="189"/>
      <c r="F117" s="189"/>
      <c r="G117" s="189"/>
    </row>
    <row r="118" spans="3:7" x14ac:dyDescent="0.35">
      <c r="C118" s="189"/>
      <c r="D118" s="189"/>
      <c r="F118" s="189"/>
      <c r="G118" s="189"/>
    </row>
    <row r="119" spans="3:7" x14ac:dyDescent="0.35">
      <c r="C119" s="189"/>
      <c r="D119" s="189"/>
      <c r="F119" s="189"/>
      <c r="G119" s="189"/>
    </row>
    <row r="120" spans="3:7" x14ac:dyDescent="0.35">
      <c r="C120" s="189"/>
      <c r="D120" s="189"/>
      <c r="F120" s="189"/>
      <c r="G120" s="189"/>
    </row>
    <row r="121" spans="3:7" x14ac:dyDescent="0.35">
      <c r="C121" s="189"/>
      <c r="D121" s="189"/>
      <c r="F121" s="189"/>
      <c r="G121" s="189"/>
    </row>
    <row r="122" spans="3:7" x14ac:dyDescent="0.35">
      <c r="C122" s="189"/>
      <c r="D122" s="189"/>
      <c r="F122" s="189"/>
      <c r="G122" s="189"/>
    </row>
    <row r="123" spans="3:7" x14ac:dyDescent="0.35">
      <c r="C123" s="189"/>
      <c r="D123" s="189"/>
      <c r="F123" s="189"/>
      <c r="G123" s="189"/>
    </row>
    <row r="124" spans="3:7" x14ac:dyDescent="0.35">
      <c r="C124" s="189"/>
      <c r="D124" s="189"/>
      <c r="F124" s="189"/>
      <c r="G124" s="189"/>
    </row>
    <row r="125" spans="3:7" x14ac:dyDescent="0.35">
      <c r="C125" s="189"/>
      <c r="D125" s="189"/>
      <c r="F125" s="189"/>
      <c r="G125" s="189"/>
    </row>
    <row r="126" spans="3:7" x14ac:dyDescent="0.35">
      <c r="C126" s="189"/>
      <c r="D126" s="189"/>
      <c r="F126" s="189"/>
      <c r="G126" s="189"/>
    </row>
    <row r="127" spans="3:7" x14ac:dyDescent="0.35">
      <c r="C127" s="189"/>
      <c r="D127" s="189"/>
      <c r="F127" s="189"/>
      <c r="G127" s="189"/>
    </row>
    <row r="128" spans="3:7" x14ac:dyDescent="0.35">
      <c r="C128" s="189"/>
      <c r="D128" s="189"/>
      <c r="F128" s="189"/>
      <c r="G128" s="189"/>
    </row>
    <row r="129" spans="3:7" x14ac:dyDescent="0.35">
      <c r="C129" s="189"/>
      <c r="D129" s="189"/>
      <c r="F129" s="189"/>
      <c r="G129" s="189"/>
    </row>
    <row r="130" spans="3:7" x14ac:dyDescent="0.35">
      <c r="C130" s="189"/>
      <c r="D130" s="189"/>
      <c r="F130" s="189"/>
      <c r="G130" s="189"/>
    </row>
    <row r="131" spans="3:7" x14ac:dyDescent="0.35">
      <c r="C131" s="189"/>
      <c r="D131" s="189"/>
      <c r="F131" s="189"/>
      <c r="G131" s="189"/>
    </row>
    <row r="132" spans="3:7" x14ac:dyDescent="0.35">
      <c r="C132" s="189"/>
      <c r="D132" s="189"/>
      <c r="F132" s="189"/>
      <c r="G132" s="189"/>
    </row>
    <row r="133" spans="3:7" x14ac:dyDescent="0.35">
      <c r="C133" s="189"/>
      <c r="D133" s="189"/>
      <c r="F133" s="189"/>
      <c r="G133" s="189"/>
    </row>
    <row r="134" spans="3:7" x14ac:dyDescent="0.35">
      <c r="C134" s="189"/>
      <c r="D134" s="189"/>
      <c r="F134" s="189"/>
      <c r="G134" s="189"/>
    </row>
    <row r="135" spans="3:7" x14ac:dyDescent="0.35">
      <c r="C135" s="189"/>
      <c r="D135" s="189"/>
      <c r="F135" s="189"/>
      <c r="G135" s="189"/>
    </row>
    <row r="136" spans="3:7" x14ac:dyDescent="0.35">
      <c r="C136" s="189"/>
      <c r="D136" s="189"/>
      <c r="F136" s="189"/>
      <c r="G136" s="189"/>
    </row>
    <row r="137" spans="3:7" x14ac:dyDescent="0.35">
      <c r="C137" s="189"/>
      <c r="D137" s="189"/>
      <c r="F137" s="189"/>
      <c r="G137" s="189"/>
    </row>
    <row r="138" spans="3:7" x14ac:dyDescent="0.35">
      <c r="C138" s="189"/>
      <c r="D138" s="189"/>
      <c r="F138" s="189"/>
      <c r="G138" s="189"/>
    </row>
    <row r="139" spans="3:7" x14ac:dyDescent="0.35">
      <c r="C139" s="189"/>
      <c r="D139" s="189"/>
      <c r="F139" s="189"/>
      <c r="G139" s="189"/>
    </row>
    <row r="140" spans="3:7" x14ac:dyDescent="0.35">
      <c r="C140" s="189"/>
      <c r="D140" s="189"/>
      <c r="F140" s="189"/>
      <c r="G140" s="189"/>
    </row>
    <row r="141" spans="3:7" x14ac:dyDescent="0.35">
      <c r="C141" s="189"/>
      <c r="D141" s="189"/>
      <c r="F141" s="189"/>
      <c r="G141" s="189"/>
    </row>
    <row r="142" spans="3:7" x14ac:dyDescent="0.35">
      <c r="C142" s="189"/>
      <c r="D142" s="189"/>
      <c r="F142" s="189"/>
      <c r="G142" s="189"/>
    </row>
    <row r="143" spans="3:7" x14ac:dyDescent="0.35">
      <c r="C143" s="189"/>
      <c r="D143" s="189"/>
      <c r="F143" s="189"/>
      <c r="G143" s="189"/>
    </row>
    <row r="144" spans="3:7" x14ac:dyDescent="0.35">
      <c r="C144" s="189"/>
      <c r="D144" s="189"/>
      <c r="F144" s="189"/>
      <c r="G144" s="189"/>
    </row>
    <row r="145" spans="3:7" x14ac:dyDescent="0.35">
      <c r="C145" s="189"/>
      <c r="D145" s="189"/>
      <c r="F145" s="189"/>
      <c r="G145" s="189"/>
    </row>
    <row r="146" spans="3:7" x14ac:dyDescent="0.35">
      <c r="C146" s="189"/>
      <c r="D146" s="189"/>
      <c r="F146" s="189"/>
      <c r="G146" s="189"/>
    </row>
    <row r="147" spans="3:7" x14ac:dyDescent="0.35">
      <c r="C147" s="189"/>
      <c r="D147" s="189"/>
      <c r="F147" s="189"/>
      <c r="G147" s="189"/>
    </row>
    <row r="148" spans="3:7" x14ac:dyDescent="0.35">
      <c r="C148" s="189"/>
      <c r="D148" s="189"/>
      <c r="F148" s="189"/>
      <c r="G148" s="189"/>
    </row>
    <row r="149" spans="3:7" x14ac:dyDescent="0.35">
      <c r="C149" s="189"/>
      <c r="D149" s="189"/>
      <c r="F149" s="189"/>
      <c r="G149" s="189"/>
    </row>
    <row r="150" spans="3:7" x14ac:dyDescent="0.35">
      <c r="C150" s="189"/>
      <c r="D150" s="189"/>
      <c r="F150" s="189"/>
      <c r="G150" s="189"/>
    </row>
    <row r="151" spans="3:7" x14ac:dyDescent="0.35">
      <c r="C151" s="189"/>
      <c r="D151" s="189"/>
      <c r="F151" s="189"/>
      <c r="G151" s="189"/>
    </row>
    <row r="152" spans="3:7" x14ac:dyDescent="0.35">
      <c r="C152" s="189"/>
      <c r="D152" s="189"/>
      <c r="F152" s="189"/>
      <c r="G152" s="189"/>
    </row>
    <row r="153" spans="3:7" x14ac:dyDescent="0.35">
      <c r="C153" s="189"/>
      <c r="D153" s="189"/>
      <c r="F153" s="189"/>
      <c r="G153" s="189"/>
    </row>
    <row r="154" spans="3:7" x14ac:dyDescent="0.35">
      <c r="C154" s="189"/>
      <c r="D154" s="189"/>
      <c r="F154" s="189"/>
      <c r="G154" s="189"/>
    </row>
    <row r="155" spans="3:7" x14ac:dyDescent="0.35">
      <c r="C155" s="189"/>
      <c r="D155" s="189"/>
      <c r="F155" s="189"/>
      <c r="G155" s="189"/>
    </row>
    <row r="156" spans="3:7" x14ac:dyDescent="0.35">
      <c r="C156" s="189"/>
      <c r="D156" s="189"/>
      <c r="F156" s="189"/>
      <c r="G156" s="189"/>
    </row>
    <row r="157" spans="3:7" x14ac:dyDescent="0.35">
      <c r="C157" s="189"/>
      <c r="D157" s="189"/>
      <c r="F157" s="189"/>
      <c r="G157" s="189"/>
    </row>
    <row r="158" spans="3:7" x14ac:dyDescent="0.35">
      <c r="C158" s="189"/>
      <c r="D158" s="189"/>
      <c r="F158" s="189"/>
      <c r="G158" s="189"/>
    </row>
    <row r="159" spans="3:7" x14ac:dyDescent="0.35">
      <c r="C159" s="189"/>
      <c r="D159" s="189"/>
      <c r="F159" s="189"/>
      <c r="G159" s="189"/>
    </row>
    <row r="160" spans="3:7" x14ac:dyDescent="0.35">
      <c r="C160" s="189"/>
      <c r="D160" s="189"/>
      <c r="F160" s="189"/>
      <c r="G160" s="189"/>
    </row>
    <row r="161" spans="3:7" x14ac:dyDescent="0.35">
      <c r="C161" s="189"/>
      <c r="D161" s="189"/>
      <c r="F161" s="189"/>
      <c r="G161" s="189"/>
    </row>
    <row r="162" spans="3:7" x14ac:dyDescent="0.35">
      <c r="C162" s="189"/>
      <c r="D162" s="189"/>
      <c r="F162" s="189"/>
      <c r="G162" s="189"/>
    </row>
    <row r="163" spans="3:7" x14ac:dyDescent="0.35">
      <c r="C163" s="189"/>
      <c r="D163" s="189"/>
      <c r="F163" s="189"/>
      <c r="G163" s="189"/>
    </row>
    <row r="164" spans="3:7" x14ac:dyDescent="0.35">
      <c r="C164" s="189"/>
      <c r="D164" s="189"/>
      <c r="F164" s="189"/>
      <c r="G164" s="189"/>
    </row>
    <row r="165" spans="3:7" x14ac:dyDescent="0.35">
      <c r="C165" s="189"/>
      <c r="D165" s="189"/>
      <c r="F165" s="189"/>
      <c r="G165" s="189"/>
    </row>
    <row r="166" spans="3:7" x14ac:dyDescent="0.35">
      <c r="C166" s="189"/>
      <c r="D166" s="189"/>
      <c r="F166" s="189"/>
      <c r="G166" s="189"/>
    </row>
    <row r="167" spans="3:7" x14ac:dyDescent="0.35">
      <c r="C167" s="189"/>
      <c r="D167" s="189"/>
      <c r="F167" s="189"/>
      <c r="G167" s="189"/>
    </row>
    <row r="168" spans="3:7" x14ac:dyDescent="0.35">
      <c r="C168" s="189"/>
      <c r="D168" s="189"/>
      <c r="F168" s="189"/>
      <c r="G168" s="189"/>
    </row>
    <row r="169" spans="3:7" x14ac:dyDescent="0.35">
      <c r="C169" s="189"/>
      <c r="D169" s="189"/>
      <c r="F169" s="189"/>
      <c r="G169" s="189"/>
    </row>
    <row r="170" spans="3:7" x14ac:dyDescent="0.35">
      <c r="C170" s="189"/>
      <c r="D170" s="189"/>
      <c r="F170" s="189"/>
      <c r="G170" s="189"/>
    </row>
    <row r="171" spans="3:7" x14ac:dyDescent="0.35">
      <c r="C171" s="189"/>
      <c r="D171" s="189"/>
      <c r="F171" s="189"/>
      <c r="G171" s="189"/>
    </row>
    <row r="172" spans="3:7" x14ac:dyDescent="0.35">
      <c r="C172" s="189"/>
      <c r="D172" s="189"/>
      <c r="F172" s="189"/>
      <c r="G172" s="189"/>
    </row>
    <row r="173" spans="3:7" x14ac:dyDescent="0.35">
      <c r="C173" s="189"/>
      <c r="D173" s="189"/>
      <c r="F173" s="189"/>
      <c r="G173" s="189"/>
    </row>
    <row r="174" spans="3:7" x14ac:dyDescent="0.35">
      <c r="C174" s="189"/>
      <c r="D174" s="189"/>
      <c r="F174" s="189"/>
      <c r="G174" s="189"/>
    </row>
    <row r="175" spans="3:7" x14ac:dyDescent="0.35">
      <c r="C175" s="189"/>
      <c r="D175" s="189"/>
      <c r="F175" s="189"/>
      <c r="G175" s="189"/>
    </row>
    <row r="176" spans="3:7" x14ac:dyDescent="0.35">
      <c r="C176" s="189"/>
      <c r="D176" s="189"/>
      <c r="F176" s="189"/>
      <c r="G176" s="189"/>
    </row>
    <row r="177" spans="3:7" x14ac:dyDescent="0.35">
      <c r="C177" s="189"/>
      <c r="D177" s="189"/>
      <c r="F177" s="189"/>
      <c r="G177" s="189"/>
    </row>
    <row r="178" spans="3:7" x14ac:dyDescent="0.35">
      <c r="C178" s="189"/>
      <c r="D178" s="189"/>
      <c r="F178" s="189"/>
      <c r="G178" s="189"/>
    </row>
    <row r="179" spans="3:7" x14ac:dyDescent="0.35">
      <c r="C179" s="189"/>
      <c r="D179" s="189"/>
      <c r="F179" s="189"/>
      <c r="G179" s="189"/>
    </row>
    <row r="180" spans="3:7" x14ac:dyDescent="0.35">
      <c r="C180" s="189"/>
      <c r="D180" s="189"/>
      <c r="F180" s="189"/>
      <c r="G180" s="189"/>
    </row>
    <row r="181" spans="3:7" x14ac:dyDescent="0.35">
      <c r="C181" s="189"/>
      <c r="D181" s="189"/>
      <c r="F181" s="189"/>
      <c r="G181" s="189"/>
    </row>
    <row r="182" spans="3:7" x14ac:dyDescent="0.35">
      <c r="C182" s="189"/>
      <c r="D182" s="189"/>
      <c r="F182" s="189"/>
      <c r="G182" s="189"/>
    </row>
    <row r="183" spans="3:7" x14ac:dyDescent="0.35">
      <c r="C183" s="189"/>
      <c r="D183" s="189"/>
      <c r="F183" s="189"/>
      <c r="G183" s="189"/>
    </row>
    <row r="184" spans="3:7" x14ac:dyDescent="0.35">
      <c r="C184" s="189"/>
      <c r="D184" s="189"/>
      <c r="F184" s="189"/>
      <c r="G184" s="189"/>
    </row>
    <row r="185" spans="3:7" x14ac:dyDescent="0.35">
      <c r="C185" s="189"/>
      <c r="D185" s="189"/>
      <c r="F185" s="189"/>
      <c r="G185" s="189"/>
    </row>
    <row r="186" spans="3:7" x14ac:dyDescent="0.35">
      <c r="C186" s="189"/>
      <c r="D186" s="189"/>
      <c r="F186" s="189"/>
      <c r="G186" s="189"/>
    </row>
    <row r="187" spans="3:7" x14ac:dyDescent="0.35">
      <c r="C187" s="189"/>
      <c r="D187" s="189"/>
      <c r="F187" s="189"/>
      <c r="G187" s="189"/>
    </row>
    <row r="188" spans="3:7" x14ac:dyDescent="0.35">
      <c r="C188" s="189"/>
      <c r="D188" s="189"/>
      <c r="F188" s="189"/>
      <c r="G188" s="189"/>
    </row>
    <row r="189" spans="3:7" x14ac:dyDescent="0.35">
      <c r="C189" s="189"/>
      <c r="D189" s="189"/>
      <c r="F189" s="189"/>
      <c r="G189" s="189"/>
    </row>
    <row r="190" spans="3:7" x14ac:dyDescent="0.35">
      <c r="C190" s="189"/>
      <c r="D190" s="189"/>
      <c r="F190" s="189"/>
      <c r="G190" s="189"/>
    </row>
    <row r="191" spans="3:7" x14ac:dyDescent="0.35">
      <c r="C191" s="189"/>
      <c r="D191" s="189"/>
      <c r="F191" s="189"/>
      <c r="G191" s="189"/>
    </row>
    <row r="192" spans="3:7" x14ac:dyDescent="0.35">
      <c r="C192" s="189"/>
      <c r="D192" s="189"/>
      <c r="F192" s="189"/>
      <c r="G192" s="189"/>
    </row>
    <row r="193" spans="3:7" x14ac:dyDescent="0.35">
      <c r="C193" s="189"/>
      <c r="D193" s="189"/>
      <c r="F193" s="189"/>
      <c r="G193" s="189"/>
    </row>
    <row r="194" spans="3:7" x14ac:dyDescent="0.35">
      <c r="C194" s="189"/>
      <c r="D194" s="189"/>
      <c r="F194" s="189"/>
      <c r="G194" s="189"/>
    </row>
    <row r="195" spans="3:7" x14ac:dyDescent="0.35">
      <c r="C195" s="189"/>
      <c r="D195" s="189"/>
      <c r="F195" s="189"/>
      <c r="G195" s="189"/>
    </row>
    <row r="196" spans="3:7" x14ac:dyDescent="0.35">
      <c r="C196" s="189"/>
      <c r="D196" s="189"/>
      <c r="F196" s="189"/>
      <c r="G196" s="189"/>
    </row>
    <row r="197" spans="3:7" x14ac:dyDescent="0.35">
      <c r="C197" s="189"/>
      <c r="D197" s="189"/>
      <c r="F197" s="189"/>
      <c r="G197" s="189"/>
    </row>
    <row r="198" spans="3:7" x14ac:dyDescent="0.35">
      <c r="C198" s="189"/>
      <c r="D198" s="189"/>
      <c r="F198" s="189"/>
      <c r="G198" s="189"/>
    </row>
    <row r="199" spans="3:7" x14ac:dyDescent="0.35">
      <c r="C199" s="189"/>
      <c r="D199" s="189"/>
      <c r="F199" s="189"/>
      <c r="G199" s="189"/>
    </row>
    <row r="200" spans="3:7" x14ac:dyDescent="0.35">
      <c r="C200" s="189"/>
      <c r="D200" s="189"/>
      <c r="F200" s="189"/>
      <c r="G200" s="189"/>
    </row>
    <row r="201" spans="3:7" x14ac:dyDescent="0.35">
      <c r="C201" s="189"/>
      <c r="D201" s="189"/>
      <c r="F201" s="189"/>
      <c r="G201" s="189"/>
    </row>
    <row r="202" spans="3:7" x14ac:dyDescent="0.35">
      <c r="C202" s="189"/>
      <c r="D202" s="189"/>
      <c r="F202" s="189"/>
      <c r="G202" s="189"/>
    </row>
    <row r="203" spans="3:7" x14ac:dyDescent="0.35">
      <c r="C203" s="189"/>
      <c r="D203" s="189"/>
      <c r="F203" s="189"/>
      <c r="G203" s="189"/>
    </row>
    <row r="204" spans="3:7" x14ac:dyDescent="0.35">
      <c r="C204" s="189"/>
      <c r="D204" s="189"/>
      <c r="F204" s="189"/>
      <c r="G204" s="189"/>
    </row>
    <row r="205" spans="3:7" x14ac:dyDescent="0.35">
      <c r="C205" s="189"/>
      <c r="D205" s="189"/>
      <c r="F205" s="189"/>
      <c r="G205" s="189"/>
    </row>
    <row r="206" spans="3:7" x14ac:dyDescent="0.35">
      <c r="C206" s="189"/>
      <c r="D206" s="189"/>
      <c r="F206" s="189"/>
      <c r="G206" s="189"/>
    </row>
    <row r="207" spans="3:7" x14ac:dyDescent="0.35">
      <c r="C207" s="189"/>
      <c r="D207" s="189"/>
      <c r="F207" s="189"/>
      <c r="G207" s="189"/>
    </row>
    <row r="208" spans="3:7" x14ac:dyDescent="0.35">
      <c r="C208" s="189"/>
      <c r="D208" s="189"/>
      <c r="F208" s="189"/>
      <c r="G208" s="189"/>
    </row>
    <row r="209" spans="3:7" x14ac:dyDescent="0.35">
      <c r="C209" s="189"/>
      <c r="D209" s="189"/>
      <c r="F209" s="189"/>
      <c r="G209" s="189"/>
    </row>
    <row r="210" spans="3:7" x14ac:dyDescent="0.35">
      <c r="C210" s="189"/>
      <c r="D210" s="189"/>
      <c r="F210" s="189"/>
      <c r="G210" s="189"/>
    </row>
    <row r="211" spans="3:7" x14ac:dyDescent="0.35">
      <c r="C211" s="189"/>
      <c r="D211" s="189"/>
      <c r="F211" s="189"/>
      <c r="G211" s="189"/>
    </row>
    <row r="212" spans="3:7" x14ac:dyDescent="0.35">
      <c r="C212" s="189"/>
      <c r="D212" s="189"/>
      <c r="F212" s="189"/>
      <c r="G212" s="189"/>
    </row>
    <row r="213" spans="3:7" x14ac:dyDescent="0.35">
      <c r="C213" s="189"/>
      <c r="D213" s="189"/>
      <c r="F213" s="189"/>
      <c r="G213" s="189"/>
    </row>
    <row r="214" spans="3:7" x14ac:dyDescent="0.35">
      <c r="C214" s="189"/>
      <c r="D214" s="189"/>
      <c r="F214" s="189"/>
      <c r="G214" s="189"/>
    </row>
    <row r="215" spans="3:7" x14ac:dyDescent="0.35">
      <c r="C215" s="189"/>
      <c r="D215" s="189"/>
      <c r="F215" s="189"/>
      <c r="G215" s="189"/>
    </row>
    <row r="216" spans="3:7" x14ac:dyDescent="0.35">
      <c r="C216" s="189"/>
      <c r="D216" s="189"/>
      <c r="F216" s="189"/>
      <c r="G216" s="189"/>
    </row>
    <row r="217" spans="3:7" x14ac:dyDescent="0.35">
      <c r="C217" s="189"/>
      <c r="D217" s="189"/>
      <c r="F217" s="189"/>
      <c r="G217" s="189"/>
    </row>
    <row r="218" spans="3:7" x14ac:dyDescent="0.35">
      <c r="C218" s="189"/>
      <c r="D218" s="189"/>
      <c r="F218" s="189"/>
      <c r="G218" s="189"/>
    </row>
    <row r="219" spans="3:7" x14ac:dyDescent="0.35">
      <c r="C219" s="189"/>
      <c r="D219" s="189"/>
      <c r="F219" s="189"/>
      <c r="G219" s="189"/>
    </row>
    <row r="220" spans="3:7" x14ac:dyDescent="0.35">
      <c r="C220" s="189"/>
      <c r="D220" s="189"/>
      <c r="F220" s="189"/>
      <c r="G220" s="189"/>
    </row>
    <row r="221" spans="3:7" x14ac:dyDescent="0.35">
      <c r="C221" s="189"/>
      <c r="D221" s="189"/>
      <c r="F221" s="189"/>
      <c r="G221" s="189"/>
    </row>
    <row r="222" spans="3:7" x14ac:dyDescent="0.35">
      <c r="C222" s="189"/>
      <c r="D222" s="189"/>
      <c r="F222" s="189"/>
      <c r="G222" s="189"/>
    </row>
    <row r="223" spans="3:7" x14ac:dyDescent="0.35">
      <c r="C223" s="189"/>
      <c r="D223" s="189"/>
      <c r="F223" s="189"/>
      <c r="G223" s="189"/>
    </row>
    <row r="224" spans="3:7" x14ac:dyDescent="0.35">
      <c r="C224" s="189"/>
      <c r="D224" s="189"/>
      <c r="F224" s="189"/>
      <c r="G224" s="189"/>
    </row>
    <row r="225" spans="3:7" x14ac:dyDescent="0.35">
      <c r="C225" s="189"/>
      <c r="D225" s="189"/>
      <c r="F225" s="189"/>
      <c r="G225" s="189"/>
    </row>
    <row r="226" spans="3:7" x14ac:dyDescent="0.35">
      <c r="C226" s="189"/>
      <c r="D226" s="189"/>
      <c r="F226" s="189"/>
      <c r="G226" s="189"/>
    </row>
    <row r="227" spans="3:7" x14ac:dyDescent="0.35">
      <c r="C227" s="189"/>
      <c r="D227" s="189"/>
      <c r="F227" s="189"/>
      <c r="G227" s="189"/>
    </row>
    <row r="228" spans="3:7" x14ac:dyDescent="0.35">
      <c r="C228" s="189"/>
      <c r="D228" s="189"/>
      <c r="F228" s="189"/>
      <c r="G228" s="189"/>
    </row>
    <row r="229" spans="3:7" x14ac:dyDescent="0.35">
      <c r="C229" s="189"/>
      <c r="D229" s="189"/>
      <c r="F229" s="189"/>
      <c r="G229" s="189"/>
    </row>
    <row r="230" spans="3:7" x14ac:dyDescent="0.35">
      <c r="C230" s="189"/>
      <c r="D230" s="189"/>
      <c r="F230" s="189"/>
      <c r="G230" s="189"/>
    </row>
    <row r="231" spans="3:7" x14ac:dyDescent="0.35">
      <c r="C231" s="189"/>
      <c r="D231" s="189"/>
      <c r="F231" s="189"/>
      <c r="G231" s="189"/>
    </row>
    <row r="232" spans="3:7" x14ac:dyDescent="0.35">
      <c r="C232" s="189"/>
      <c r="D232" s="189"/>
      <c r="F232" s="189"/>
      <c r="G232" s="189"/>
    </row>
    <row r="233" spans="3:7" x14ac:dyDescent="0.35">
      <c r="C233" s="189"/>
      <c r="D233" s="189"/>
      <c r="F233" s="189"/>
      <c r="G233" s="189"/>
    </row>
    <row r="234" spans="3:7" x14ac:dyDescent="0.35">
      <c r="C234" s="189"/>
      <c r="D234" s="189"/>
      <c r="F234" s="189"/>
      <c r="G234" s="189"/>
    </row>
    <row r="235" spans="3:7" x14ac:dyDescent="0.35">
      <c r="C235" s="189"/>
      <c r="D235" s="189"/>
      <c r="F235" s="189"/>
      <c r="G235" s="189"/>
    </row>
    <row r="236" spans="3:7" x14ac:dyDescent="0.35">
      <c r="C236" s="189"/>
      <c r="D236" s="189"/>
      <c r="F236" s="189"/>
      <c r="G236" s="189"/>
    </row>
    <row r="237" spans="3:7" x14ac:dyDescent="0.35">
      <c r="C237" s="189"/>
      <c r="D237" s="189"/>
      <c r="F237" s="189"/>
      <c r="G237" s="189"/>
    </row>
    <row r="238" spans="3:7" x14ac:dyDescent="0.35">
      <c r="C238" s="189"/>
      <c r="D238" s="189"/>
      <c r="F238" s="189"/>
      <c r="G238" s="189"/>
    </row>
    <row r="239" spans="3:7" x14ac:dyDescent="0.35">
      <c r="C239" s="189"/>
      <c r="D239" s="189"/>
      <c r="F239" s="189"/>
      <c r="G239" s="189"/>
    </row>
    <row r="240" spans="3:7" x14ac:dyDescent="0.35">
      <c r="C240" s="189"/>
      <c r="D240" s="189"/>
      <c r="F240" s="189"/>
      <c r="G240" s="189"/>
    </row>
    <row r="241" spans="3:7" x14ac:dyDescent="0.35">
      <c r="C241" s="189"/>
      <c r="D241" s="189"/>
      <c r="F241" s="189"/>
      <c r="G241" s="189"/>
    </row>
    <row r="242" spans="3:7" x14ac:dyDescent="0.35">
      <c r="C242" s="189"/>
      <c r="D242" s="189"/>
      <c r="F242" s="189"/>
      <c r="G242" s="189"/>
    </row>
    <row r="243" spans="3:7" x14ac:dyDescent="0.35">
      <c r="C243" s="189"/>
      <c r="D243" s="189"/>
      <c r="F243" s="189"/>
      <c r="G243" s="189"/>
    </row>
    <row r="244" spans="3:7" x14ac:dyDescent="0.35">
      <c r="C244" s="189"/>
      <c r="D244" s="189"/>
      <c r="F244" s="189"/>
      <c r="G244" s="189"/>
    </row>
    <row r="245" spans="3:7" x14ac:dyDescent="0.35">
      <c r="C245" s="189"/>
      <c r="D245" s="189"/>
      <c r="F245" s="189"/>
      <c r="G245" s="189"/>
    </row>
    <row r="246" spans="3:7" x14ac:dyDescent="0.35">
      <c r="C246" s="189"/>
      <c r="D246" s="189"/>
      <c r="F246" s="189"/>
      <c r="G246" s="189"/>
    </row>
    <row r="247" spans="3:7" x14ac:dyDescent="0.35">
      <c r="C247" s="189"/>
      <c r="D247" s="189"/>
      <c r="F247" s="189"/>
      <c r="G247" s="189"/>
    </row>
    <row r="248" spans="3:7" x14ac:dyDescent="0.35">
      <c r="C248" s="189"/>
      <c r="D248" s="189"/>
      <c r="F248" s="189"/>
      <c r="G248" s="189"/>
    </row>
    <row r="249" spans="3:7" x14ac:dyDescent="0.35">
      <c r="C249" s="189"/>
      <c r="D249" s="189"/>
      <c r="F249" s="189"/>
      <c r="G249" s="189"/>
    </row>
    <row r="250" spans="3:7" x14ac:dyDescent="0.35">
      <c r="C250" s="189"/>
      <c r="D250" s="189"/>
      <c r="F250" s="189"/>
      <c r="G250" s="189"/>
    </row>
    <row r="251" spans="3:7" x14ac:dyDescent="0.35">
      <c r="C251" s="189"/>
      <c r="D251" s="189"/>
      <c r="F251" s="189"/>
      <c r="G251" s="189"/>
    </row>
    <row r="252" spans="3:7" x14ac:dyDescent="0.35">
      <c r="C252" s="189"/>
      <c r="D252" s="189"/>
      <c r="F252" s="189"/>
      <c r="G252" s="189"/>
    </row>
    <row r="253" spans="3:7" x14ac:dyDescent="0.35">
      <c r="C253" s="189"/>
      <c r="D253" s="189"/>
      <c r="F253" s="189"/>
      <c r="G253" s="189"/>
    </row>
    <row r="254" spans="3:7" x14ac:dyDescent="0.35">
      <c r="C254" s="189"/>
      <c r="D254" s="189"/>
      <c r="F254" s="189"/>
      <c r="G254" s="189"/>
    </row>
    <row r="255" spans="3:7" x14ac:dyDescent="0.35">
      <c r="C255" s="189"/>
      <c r="D255" s="189"/>
      <c r="F255" s="189"/>
      <c r="G255" s="189"/>
    </row>
    <row r="256" spans="3:7" x14ac:dyDescent="0.35">
      <c r="C256" s="189"/>
      <c r="D256" s="189"/>
      <c r="F256" s="189"/>
      <c r="G256" s="189"/>
    </row>
    <row r="257" spans="3:7" x14ac:dyDescent="0.35">
      <c r="C257" s="189"/>
      <c r="D257" s="189"/>
      <c r="F257" s="189"/>
      <c r="G257" s="189"/>
    </row>
    <row r="258" spans="3:7" x14ac:dyDescent="0.35">
      <c r="C258" s="189"/>
      <c r="D258" s="189"/>
      <c r="F258" s="189"/>
      <c r="G258" s="189"/>
    </row>
    <row r="259" spans="3:7" x14ac:dyDescent="0.35">
      <c r="C259" s="189"/>
      <c r="D259" s="189"/>
      <c r="F259" s="189"/>
      <c r="G259" s="189"/>
    </row>
    <row r="260" spans="3:7" x14ac:dyDescent="0.35">
      <c r="C260" s="189"/>
      <c r="D260" s="189"/>
      <c r="F260" s="189"/>
      <c r="G260" s="189"/>
    </row>
    <row r="261" spans="3:7" x14ac:dyDescent="0.35">
      <c r="C261" s="189"/>
      <c r="D261" s="189"/>
      <c r="F261" s="189"/>
      <c r="G261" s="189"/>
    </row>
    <row r="262" spans="3:7" x14ac:dyDescent="0.35">
      <c r="C262" s="189"/>
      <c r="D262" s="189"/>
      <c r="F262" s="189"/>
      <c r="G262" s="189"/>
    </row>
    <row r="263" spans="3:7" x14ac:dyDescent="0.35">
      <c r="C263" s="189"/>
      <c r="D263" s="189"/>
      <c r="F263" s="189"/>
      <c r="G263" s="189"/>
    </row>
    <row r="264" spans="3:7" x14ac:dyDescent="0.35">
      <c r="C264" s="189"/>
      <c r="D264" s="189"/>
      <c r="F264" s="189"/>
      <c r="G264" s="189"/>
    </row>
    <row r="265" spans="3:7" x14ac:dyDescent="0.35">
      <c r="C265" s="189"/>
      <c r="D265" s="189"/>
      <c r="F265" s="189"/>
      <c r="G265" s="189"/>
    </row>
    <row r="266" spans="3:7" x14ac:dyDescent="0.35">
      <c r="C266" s="189"/>
      <c r="D266" s="189"/>
      <c r="F266" s="189"/>
      <c r="G266" s="189"/>
    </row>
    <row r="267" spans="3:7" x14ac:dyDescent="0.35">
      <c r="C267" s="189"/>
      <c r="D267" s="189"/>
      <c r="F267" s="189"/>
      <c r="G267" s="189"/>
    </row>
    <row r="268" spans="3:7" x14ac:dyDescent="0.35">
      <c r="C268" s="189"/>
      <c r="D268" s="189"/>
      <c r="F268" s="189"/>
      <c r="G268" s="189"/>
    </row>
    <row r="269" spans="3:7" x14ac:dyDescent="0.35">
      <c r="C269" s="189"/>
      <c r="D269" s="189"/>
      <c r="F269" s="189"/>
      <c r="G269" s="189"/>
    </row>
    <row r="270" spans="3:7" x14ac:dyDescent="0.35">
      <c r="C270" s="189"/>
      <c r="D270" s="189"/>
      <c r="F270" s="189"/>
      <c r="G270" s="189"/>
    </row>
    <row r="271" spans="3:7" x14ac:dyDescent="0.35">
      <c r="C271" s="189"/>
      <c r="D271" s="189"/>
      <c r="F271" s="189"/>
      <c r="G271" s="189"/>
    </row>
    <row r="272" spans="3:7" x14ac:dyDescent="0.35">
      <c r="C272" s="189"/>
      <c r="D272" s="189"/>
      <c r="F272" s="189"/>
      <c r="G272" s="189"/>
    </row>
    <row r="273" spans="3:7" x14ac:dyDescent="0.35">
      <c r="C273" s="189"/>
      <c r="D273" s="189"/>
      <c r="F273" s="189"/>
      <c r="G273" s="189"/>
    </row>
    <row r="274" spans="3:7" x14ac:dyDescent="0.35">
      <c r="C274" s="189"/>
      <c r="D274" s="189"/>
      <c r="F274" s="189"/>
      <c r="G274" s="189"/>
    </row>
    <row r="275" spans="3:7" x14ac:dyDescent="0.35">
      <c r="C275" s="189"/>
      <c r="D275" s="189"/>
      <c r="F275" s="189"/>
      <c r="G275" s="189"/>
    </row>
    <row r="276" spans="3:7" x14ac:dyDescent="0.35">
      <c r="C276" s="189"/>
      <c r="D276" s="189"/>
      <c r="F276" s="189"/>
      <c r="G276" s="189"/>
    </row>
    <row r="277" spans="3:7" x14ac:dyDescent="0.35">
      <c r="C277" s="189"/>
      <c r="D277" s="189"/>
      <c r="F277" s="189"/>
      <c r="G277" s="189"/>
    </row>
    <row r="278" spans="3:7" x14ac:dyDescent="0.35">
      <c r="C278" s="189"/>
      <c r="D278" s="189"/>
      <c r="F278" s="189"/>
      <c r="G278" s="189"/>
    </row>
    <row r="279" spans="3:7" x14ac:dyDescent="0.35">
      <c r="C279" s="189"/>
      <c r="D279" s="189"/>
      <c r="F279" s="189"/>
      <c r="G279" s="189"/>
    </row>
    <row r="280" spans="3:7" x14ac:dyDescent="0.35">
      <c r="C280" s="189"/>
      <c r="D280" s="189"/>
      <c r="F280" s="189"/>
      <c r="G280" s="189"/>
    </row>
    <row r="281" spans="3:7" x14ac:dyDescent="0.35">
      <c r="C281" s="189"/>
      <c r="D281" s="189"/>
      <c r="F281" s="189"/>
      <c r="G281" s="189"/>
    </row>
    <row r="282" spans="3:7" x14ac:dyDescent="0.35">
      <c r="C282" s="189"/>
      <c r="D282" s="189"/>
      <c r="F282" s="189"/>
      <c r="G282" s="189"/>
    </row>
    <row r="283" spans="3:7" x14ac:dyDescent="0.35">
      <c r="C283" s="189"/>
      <c r="D283" s="189"/>
      <c r="F283" s="189"/>
      <c r="G283" s="189"/>
    </row>
    <row r="284" spans="3:7" x14ac:dyDescent="0.35">
      <c r="C284" s="189"/>
      <c r="D284" s="189"/>
      <c r="F284" s="189"/>
      <c r="G284" s="189"/>
    </row>
    <row r="285" spans="3:7" x14ac:dyDescent="0.35">
      <c r="C285" s="189"/>
      <c r="D285" s="189"/>
      <c r="F285" s="189"/>
      <c r="G285" s="189"/>
    </row>
    <row r="286" spans="3:7" x14ac:dyDescent="0.35">
      <c r="C286" s="189"/>
      <c r="D286" s="189"/>
      <c r="F286" s="189"/>
      <c r="G286" s="189"/>
    </row>
    <row r="287" spans="3:7" x14ac:dyDescent="0.35">
      <c r="C287" s="189"/>
      <c r="D287" s="189"/>
      <c r="F287" s="189"/>
      <c r="G287" s="189"/>
    </row>
    <row r="288" spans="3:7" x14ac:dyDescent="0.35">
      <c r="C288" s="189"/>
      <c r="D288" s="189"/>
      <c r="F288" s="189"/>
      <c r="G288" s="189"/>
    </row>
    <row r="289" spans="3:7" x14ac:dyDescent="0.35">
      <c r="C289" s="189"/>
      <c r="D289" s="189"/>
      <c r="F289" s="189"/>
      <c r="G289" s="189"/>
    </row>
    <row r="290" spans="3:7" x14ac:dyDescent="0.35">
      <c r="C290" s="189"/>
      <c r="D290" s="189"/>
      <c r="F290" s="189"/>
      <c r="G290" s="189"/>
    </row>
    <row r="291" spans="3:7" x14ac:dyDescent="0.35">
      <c r="C291" s="189"/>
      <c r="D291" s="189"/>
      <c r="F291" s="189"/>
      <c r="G291" s="189"/>
    </row>
    <row r="292" spans="3:7" x14ac:dyDescent="0.35">
      <c r="C292" s="189"/>
      <c r="D292" s="189"/>
      <c r="F292" s="189"/>
      <c r="G292" s="189"/>
    </row>
    <row r="293" spans="3:7" x14ac:dyDescent="0.35">
      <c r="C293" s="189"/>
      <c r="D293" s="189"/>
      <c r="F293" s="189"/>
      <c r="G293" s="189"/>
    </row>
    <row r="294" spans="3:7" x14ac:dyDescent="0.35">
      <c r="C294" s="189"/>
      <c r="D294" s="189"/>
      <c r="F294" s="189"/>
      <c r="G294" s="189"/>
    </row>
    <row r="295" spans="3:7" x14ac:dyDescent="0.35">
      <c r="C295" s="189"/>
      <c r="D295" s="189"/>
      <c r="F295" s="189"/>
      <c r="G295" s="189"/>
    </row>
    <row r="296" spans="3:7" x14ac:dyDescent="0.35">
      <c r="C296" s="189"/>
      <c r="D296" s="189"/>
      <c r="F296" s="189"/>
      <c r="G296" s="189"/>
    </row>
    <row r="297" spans="3:7" x14ac:dyDescent="0.35">
      <c r="C297" s="189"/>
      <c r="D297" s="189"/>
      <c r="F297" s="189"/>
      <c r="G297" s="189"/>
    </row>
    <row r="298" spans="3:7" x14ac:dyDescent="0.35">
      <c r="C298" s="189"/>
      <c r="D298" s="189"/>
      <c r="F298" s="189"/>
      <c r="G298" s="189"/>
    </row>
    <row r="299" spans="3:7" x14ac:dyDescent="0.35">
      <c r="C299" s="189"/>
      <c r="D299" s="189"/>
      <c r="F299" s="189"/>
      <c r="G299" s="189"/>
    </row>
    <row r="300" spans="3:7" x14ac:dyDescent="0.35">
      <c r="C300" s="189"/>
      <c r="D300" s="189"/>
      <c r="F300" s="189"/>
      <c r="G300" s="189"/>
    </row>
    <row r="301" spans="3:7" x14ac:dyDescent="0.35">
      <c r="C301" s="189"/>
      <c r="D301" s="189"/>
      <c r="F301" s="189"/>
      <c r="G301" s="189"/>
    </row>
    <row r="302" spans="3:7" x14ac:dyDescent="0.35">
      <c r="C302" s="189"/>
      <c r="D302" s="189"/>
      <c r="F302" s="189"/>
      <c r="G302" s="189"/>
    </row>
    <row r="303" spans="3:7" x14ac:dyDescent="0.35">
      <c r="C303" s="189"/>
      <c r="D303" s="189"/>
      <c r="F303" s="189"/>
      <c r="G303" s="189"/>
    </row>
    <row r="304" spans="3:7" x14ac:dyDescent="0.35">
      <c r="C304" s="189"/>
      <c r="D304" s="189"/>
      <c r="F304" s="189"/>
      <c r="G304" s="189"/>
    </row>
    <row r="305" spans="3:7" x14ac:dyDescent="0.35">
      <c r="C305" s="189"/>
      <c r="D305" s="189"/>
      <c r="F305" s="189"/>
      <c r="G305" s="189"/>
    </row>
    <row r="306" spans="3:7" x14ac:dyDescent="0.35">
      <c r="C306" s="189"/>
      <c r="D306" s="189"/>
      <c r="F306" s="189"/>
      <c r="G306" s="189"/>
    </row>
    <row r="307" spans="3:7" x14ac:dyDescent="0.35">
      <c r="C307" s="189"/>
      <c r="D307" s="189"/>
      <c r="F307" s="189"/>
      <c r="G307" s="189"/>
    </row>
    <row r="308" spans="3:7" x14ac:dyDescent="0.35">
      <c r="C308" s="189"/>
      <c r="D308" s="189"/>
      <c r="F308" s="189"/>
      <c r="G308" s="189"/>
    </row>
    <row r="309" spans="3:7" x14ac:dyDescent="0.35">
      <c r="C309" s="189"/>
      <c r="D309" s="189"/>
      <c r="F309" s="189"/>
      <c r="G309" s="189"/>
    </row>
    <row r="310" spans="3:7" x14ac:dyDescent="0.35">
      <c r="C310" s="189"/>
      <c r="D310" s="189"/>
      <c r="F310" s="189"/>
      <c r="G310" s="189"/>
    </row>
    <row r="311" spans="3:7" x14ac:dyDescent="0.35">
      <c r="C311" s="189"/>
      <c r="D311" s="189"/>
      <c r="F311" s="189"/>
      <c r="G311" s="189"/>
    </row>
    <row r="312" spans="3:7" x14ac:dyDescent="0.35">
      <c r="C312" s="189"/>
      <c r="D312" s="189"/>
      <c r="F312" s="189"/>
      <c r="G312" s="189"/>
    </row>
    <row r="313" spans="3:7" x14ac:dyDescent="0.35">
      <c r="C313" s="189"/>
      <c r="D313" s="189"/>
      <c r="F313" s="189"/>
      <c r="G313" s="189"/>
    </row>
    <row r="314" spans="3:7" x14ac:dyDescent="0.35">
      <c r="C314" s="189"/>
      <c r="D314" s="189"/>
      <c r="F314" s="189"/>
      <c r="G314" s="189"/>
    </row>
    <row r="315" spans="3:7" x14ac:dyDescent="0.35">
      <c r="C315" s="189"/>
      <c r="D315" s="189"/>
      <c r="F315" s="189"/>
      <c r="G315" s="189"/>
    </row>
    <row r="316" spans="3:7" x14ac:dyDescent="0.35">
      <c r="C316" s="189"/>
      <c r="D316" s="189"/>
      <c r="F316" s="189"/>
      <c r="G316" s="189"/>
    </row>
    <row r="317" spans="3:7" x14ac:dyDescent="0.35">
      <c r="C317" s="189"/>
      <c r="D317" s="189"/>
      <c r="F317" s="189"/>
      <c r="G317" s="189"/>
    </row>
    <row r="318" spans="3:7" x14ac:dyDescent="0.35">
      <c r="C318" s="189"/>
      <c r="D318" s="189"/>
      <c r="F318" s="189"/>
      <c r="G318" s="189"/>
    </row>
    <row r="319" spans="3:7" x14ac:dyDescent="0.35">
      <c r="C319" s="189"/>
      <c r="D319" s="189"/>
      <c r="F319" s="189"/>
      <c r="G319" s="189"/>
    </row>
    <row r="320" spans="3:7" x14ac:dyDescent="0.35">
      <c r="C320" s="189"/>
      <c r="D320" s="189"/>
      <c r="F320" s="189"/>
      <c r="G320" s="189"/>
    </row>
    <row r="321" spans="3:7" x14ac:dyDescent="0.35">
      <c r="C321" s="189"/>
      <c r="D321" s="189"/>
      <c r="F321" s="189"/>
      <c r="G321" s="189"/>
    </row>
    <row r="322" spans="3:7" x14ac:dyDescent="0.35">
      <c r="C322" s="189"/>
      <c r="D322" s="189"/>
      <c r="F322" s="189"/>
      <c r="G322" s="189"/>
    </row>
    <row r="323" spans="3:7" x14ac:dyDescent="0.35">
      <c r="C323" s="189"/>
      <c r="D323" s="189"/>
      <c r="F323" s="189"/>
      <c r="G323" s="189"/>
    </row>
    <row r="324" spans="3:7" x14ac:dyDescent="0.35">
      <c r="C324" s="189"/>
      <c r="D324" s="189"/>
      <c r="F324" s="189"/>
      <c r="G324" s="189"/>
    </row>
    <row r="325" spans="3:7" x14ac:dyDescent="0.35">
      <c r="C325" s="189"/>
      <c r="D325" s="189"/>
      <c r="F325" s="189"/>
      <c r="G325" s="189"/>
    </row>
    <row r="326" spans="3:7" x14ac:dyDescent="0.35">
      <c r="C326" s="189"/>
      <c r="D326" s="189"/>
      <c r="F326" s="189"/>
      <c r="G326" s="189"/>
    </row>
    <row r="327" spans="3:7" x14ac:dyDescent="0.35">
      <c r="C327" s="189"/>
      <c r="D327" s="189"/>
      <c r="F327" s="189"/>
      <c r="G327" s="189"/>
    </row>
    <row r="328" spans="3:7" x14ac:dyDescent="0.35">
      <c r="C328" s="189"/>
      <c r="D328" s="189"/>
      <c r="F328" s="189"/>
      <c r="G328" s="189"/>
    </row>
    <row r="329" spans="3:7" x14ac:dyDescent="0.35">
      <c r="C329" s="189"/>
      <c r="D329" s="189"/>
      <c r="F329" s="189"/>
      <c r="G329" s="189"/>
    </row>
    <row r="330" spans="3:7" x14ac:dyDescent="0.35">
      <c r="C330" s="189"/>
      <c r="D330" s="189"/>
      <c r="F330" s="189"/>
      <c r="G330" s="189"/>
    </row>
    <row r="331" spans="3:7" x14ac:dyDescent="0.35">
      <c r="C331" s="189"/>
      <c r="D331" s="189"/>
      <c r="F331" s="189"/>
      <c r="G331" s="189"/>
    </row>
    <row r="332" spans="3:7" x14ac:dyDescent="0.35">
      <c r="C332" s="189"/>
      <c r="D332" s="189"/>
      <c r="F332" s="189"/>
      <c r="G332" s="189"/>
    </row>
    <row r="333" spans="3:7" x14ac:dyDescent="0.35">
      <c r="C333" s="189"/>
      <c r="D333" s="189"/>
      <c r="F333" s="189"/>
      <c r="G333" s="189"/>
    </row>
    <row r="334" spans="3:7" x14ac:dyDescent="0.35">
      <c r="C334" s="189"/>
      <c r="D334" s="189"/>
      <c r="F334" s="189"/>
      <c r="G334" s="189"/>
    </row>
    <row r="335" spans="3:7" x14ac:dyDescent="0.35">
      <c r="C335" s="189"/>
      <c r="D335" s="189"/>
      <c r="F335" s="189"/>
      <c r="G335" s="189"/>
    </row>
    <row r="336" spans="3:7" x14ac:dyDescent="0.35">
      <c r="C336" s="189"/>
      <c r="D336" s="189"/>
      <c r="F336" s="189"/>
      <c r="G336" s="189"/>
    </row>
    <row r="337" spans="3:7" x14ac:dyDescent="0.35">
      <c r="C337" s="189"/>
      <c r="D337" s="189"/>
      <c r="F337" s="189"/>
      <c r="G337" s="189"/>
    </row>
    <row r="338" spans="3:7" x14ac:dyDescent="0.35">
      <c r="C338" s="189"/>
      <c r="D338" s="189"/>
      <c r="F338" s="189"/>
      <c r="G338" s="189"/>
    </row>
    <row r="339" spans="3:7" x14ac:dyDescent="0.35">
      <c r="C339" s="189"/>
      <c r="D339" s="189"/>
      <c r="F339" s="189"/>
      <c r="G339" s="189"/>
    </row>
    <row r="340" spans="3:7" x14ac:dyDescent="0.35">
      <c r="C340" s="189"/>
      <c r="D340" s="189"/>
      <c r="F340" s="189"/>
      <c r="G340" s="189"/>
    </row>
    <row r="341" spans="3:7" x14ac:dyDescent="0.35">
      <c r="C341" s="189"/>
      <c r="D341" s="189"/>
      <c r="F341" s="189"/>
      <c r="G341" s="189"/>
    </row>
    <row r="342" spans="3:7" x14ac:dyDescent="0.35">
      <c r="C342" s="189"/>
      <c r="D342" s="189"/>
      <c r="F342" s="189"/>
      <c r="G342" s="189"/>
    </row>
    <row r="343" spans="3:7" x14ac:dyDescent="0.35">
      <c r="C343" s="189"/>
      <c r="D343" s="189"/>
      <c r="F343" s="189"/>
      <c r="G343" s="189"/>
    </row>
    <row r="344" spans="3:7" x14ac:dyDescent="0.35">
      <c r="C344" s="189"/>
      <c r="D344" s="189"/>
      <c r="F344" s="189"/>
      <c r="G344" s="189"/>
    </row>
    <row r="345" spans="3:7" x14ac:dyDescent="0.35">
      <c r="C345" s="189"/>
      <c r="D345" s="189"/>
      <c r="F345" s="189"/>
      <c r="G345" s="189"/>
    </row>
    <row r="346" spans="3:7" x14ac:dyDescent="0.35">
      <c r="C346" s="189"/>
      <c r="D346" s="189"/>
      <c r="F346" s="189"/>
      <c r="G346" s="189"/>
    </row>
    <row r="347" spans="3:7" x14ac:dyDescent="0.35">
      <c r="C347" s="189"/>
      <c r="D347" s="189"/>
      <c r="F347" s="189"/>
      <c r="G347" s="189"/>
    </row>
    <row r="348" spans="3:7" x14ac:dyDescent="0.35">
      <c r="C348" s="189"/>
      <c r="D348" s="189"/>
      <c r="F348" s="189"/>
      <c r="G348" s="189"/>
    </row>
    <row r="349" spans="3:7" x14ac:dyDescent="0.35">
      <c r="C349" s="189"/>
      <c r="D349" s="189"/>
      <c r="F349" s="189"/>
      <c r="G349" s="189"/>
    </row>
    <row r="350" spans="3:7" x14ac:dyDescent="0.35">
      <c r="C350" s="189"/>
      <c r="D350" s="189"/>
      <c r="F350" s="189"/>
      <c r="G350" s="189"/>
    </row>
    <row r="351" spans="3:7" x14ac:dyDescent="0.35">
      <c r="C351" s="189"/>
      <c r="D351" s="189"/>
      <c r="F351" s="189"/>
      <c r="G351" s="189"/>
    </row>
    <row r="352" spans="3:7" x14ac:dyDescent="0.35">
      <c r="C352" s="189"/>
      <c r="D352" s="189"/>
      <c r="F352" s="189"/>
      <c r="G352" s="189"/>
    </row>
    <row r="353" spans="3:7" x14ac:dyDescent="0.35">
      <c r="C353" s="189"/>
      <c r="D353" s="189"/>
      <c r="F353" s="189"/>
      <c r="G353" s="189"/>
    </row>
    <row r="354" spans="3:7" x14ac:dyDescent="0.35">
      <c r="C354" s="189"/>
      <c r="D354" s="189"/>
      <c r="F354" s="189"/>
      <c r="G354" s="189"/>
    </row>
    <row r="355" spans="3:7" x14ac:dyDescent="0.35">
      <c r="C355" s="189"/>
      <c r="D355" s="189"/>
      <c r="F355" s="189"/>
      <c r="G355" s="189"/>
    </row>
    <row r="356" spans="3:7" x14ac:dyDescent="0.35">
      <c r="C356" s="189"/>
      <c r="D356" s="189"/>
      <c r="F356" s="189"/>
      <c r="G356" s="189"/>
    </row>
    <row r="357" spans="3:7" x14ac:dyDescent="0.35">
      <c r="C357" s="189"/>
      <c r="D357" s="189"/>
      <c r="F357" s="189"/>
      <c r="G357" s="189"/>
    </row>
    <row r="358" spans="3:7" x14ac:dyDescent="0.35">
      <c r="C358" s="189"/>
      <c r="D358" s="189"/>
      <c r="F358" s="189"/>
      <c r="G358" s="189"/>
    </row>
    <row r="359" spans="3:7" x14ac:dyDescent="0.35">
      <c r="C359" s="189"/>
      <c r="D359" s="189"/>
      <c r="F359" s="189"/>
      <c r="G359" s="189"/>
    </row>
    <row r="360" spans="3:7" x14ac:dyDescent="0.35">
      <c r="C360" s="189"/>
      <c r="D360" s="189"/>
      <c r="F360" s="189"/>
      <c r="G360" s="189"/>
    </row>
    <row r="361" spans="3:7" x14ac:dyDescent="0.35">
      <c r="C361" s="189"/>
      <c r="D361" s="189"/>
      <c r="F361" s="189"/>
      <c r="G361" s="189"/>
    </row>
    <row r="362" spans="3:7" x14ac:dyDescent="0.35">
      <c r="C362" s="189"/>
      <c r="D362" s="189"/>
      <c r="F362" s="189"/>
      <c r="G362" s="189"/>
    </row>
    <row r="363" spans="3:7" x14ac:dyDescent="0.35">
      <c r="C363" s="189"/>
      <c r="D363" s="189"/>
      <c r="F363" s="189"/>
      <c r="G363" s="189"/>
    </row>
    <row r="364" spans="3:7" x14ac:dyDescent="0.35">
      <c r="C364" s="189"/>
      <c r="D364" s="189"/>
      <c r="F364" s="189"/>
      <c r="G364" s="189"/>
    </row>
    <row r="365" spans="3:7" x14ac:dyDescent="0.35">
      <c r="C365" s="189"/>
      <c r="D365" s="189"/>
      <c r="F365" s="189"/>
      <c r="G365" s="189"/>
    </row>
    <row r="366" spans="3:7" x14ac:dyDescent="0.35">
      <c r="C366" s="189"/>
      <c r="D366" s="189"/>
      <c r="F366" s="189"/>
      <c r="G366" s="189"/>
    </row>
    <row r="367" spans="3:7" x14ac:dyDescent="0.35">
      <c r="C367" s="189"/>
      <c r="D367" s="189"/>
      <c r="F367" s="189"/>
      <c r="G367" s="189"/>
    </row>
    <row r="368" spans="3:7" x14ac:dyDescent="0.35">
      <c r="C368" s="189"/>
      <c r="D368" s="189"/>
      <c r="F368" s="189"/>
      <c r="G368" s="189"/>
    </row>
    <row r="369" spans="3:7" x14ac:dyDescent="0.35">
      <c r="C369" s="189"/>
      <c r="D369" s="189"/>
      <c r="F369" s="189"/>
      <c r="G369" s="189"/>
    </row>
    <row r="370" spans="3:7" x14ac:dyDescent="0.35">
      <c r="C370" s="189"/>
      <c r="D370" s="189"/>
      <c r="F370" s="189"/>
      <c r="G370" s="189"/>
    </row>
    <row r="371" spans="3:7" x14ac:dyDescent="0.35">
      <c r="C371" s="189"/>
      <c r="D371" s="189"/>
      <c r="F371" s="189"/>
      <c r="G371" s="189"/>
    </row>
    <row r="372" spans="3:7" x14ac:dyDescent="0.35">
      <c r="C372" s="189"/>
      <c r="D372" s="189"/>
      <c r="F372" s="189"/>
      <c r="G372" s="189"/>
    </row>
    <row r="373" spans="3:7" x14ac:dyDescent="0.35">
      <c r="C373" s="189"/>
      <c r="D373" s="189"/>
      <c r="F373" s="189"/>
      <c r="G373" s="189"/>
    </row>
    <row r="374" spans="3:7" x14ac:dyDescent="0.35">
      <c r="C374" s="189"/>
      <c r="D374" s="189"/>
      <c r="F374" s="189"/>
      <c r="G374" s="189"/>
    </row>
    <row r="375" spans="3:7" x14ac:dyDescent="0.35">
      <c r="C375" s="189"/>
      <c r="D375" s="189"/>
      <c r="F375" s="189"/>
      <c r="G375" s="189"/>
    </row>
    <row r="376" spans="3:7" x14ac:dyDescent="0.35">
      <c r="C376" s="189"/>
      <c r="D376" s="189"/>
      <c r="F376" s="189"/>
      <c r="G376" s="189"/>
    </row>
    <row r="377" spans="3:7" x14ac:dyDescent="0.35">
      <c r="C377" s="189"/>
      <c r="D377" s="189"/>
      <c r="F377" s="189"/>
      <c r="G377" s="189"/>
    </row>
    <row r="378" spans="3:7" x14ac:dyDescent="0.35">
      <c r="C378" s="189"/>
      <c r="D378" s="189"/>
      <c r="F378" s="189"/>
      <c r="G378" s="189"/>
    </row>
    <row r="379" spans="3:7" x14ac:dyDescent="0.35">
      <c r="C379" s="189"/>
      <c r="D379" s="189"/>
      <c r="F379" s="189"/>
      <c r="G379" s="189"/>
    </row>
    <row r="380" spans="3:7" x14ac:dyDescent="0.35">
      <c r="C380" s="189"/>
      <c r="D380" s="189"/>
      <c r="F380" s="189"/>
      <c r="G380" s="189"/>
    </row>
    <row r="381" spans="3:7" x14ac:dyDescent="0.35">
      <c r="C381" s="189"/>
      <c r="D381" s="189"/>
      <c r="F381" s="189"/>
      <c r="G381" s="189"/>
    </row>
    <row r="382" spans="3:7" x14ac:dyDescent="0.35">
      <c r="C382" s="189"/>
      <c r="D382" s="189"/>
      <c r="F382" s="189"/>
      <c r="G382" s="189"/>
    </row>
    <row r="383" spans="3:7" x14ac:dyDescent="0.35">
      <c r="C383" s="189"/>
      <c r="D383" s="189"/>
      <c r="F383" s="189"/>
      <c r="G383" s="189"/>
    </row>
    <row r="384" spans="3:7" x14ac:dyDescent="0.35">
      <c r="C384" s="189"/>
      <c r="D384" s="189"/>
      <c r="F384" s="189"/>
      <c r="G384" s="189"/>
    </row>
    <row r="385" spans="3:7" x14ac:dyDescent="0.35">
      <c r="C385" s="189"/>
      <c r="D385" s="189"/>
      <c r="F385" s="189"/>
      <c r="G385" s="189"/>
    </row>
    <row r="386" spans="3:7" x14ac:dyDescent="0.35">
      <c r="C386" s="189"/>
      <c r="D386" s="189"/>
      <c r="F386" s="189"/>
      <c r="G386" s="189"/>
    </row>
    <row r="387" spans="3:7" x14ac:dyDescent="0.35">
      <c r="C387" s="189"/>
      <c r="D387" s="189"/>
      <c r="F387" s="189"/>
      <c r="G387" s="189"/>
    </row>
    <row r="388" spans="3:7" x14ac:dyDescent="0.35">
      <c r="C388" s="189"/>
      <c r="D388" s="189"/>
      <c r="F388" s="189"/>
      <c r="G388" s="189"/>
    </row>
    <row r="389" spans="3:7" x14ac:dyDescent="0.35">
      <c r="C389" s="189"/>
      <c r="D389" s="189"/>
      <c r="F389" s="189"/>
      <c r="G389" s="189"/>
    </row>
    <row r="390" spans="3:7" x14ac:dyDescent="0.35">
      <c r="C390" s="189"/>
      <c r="D390" s="189"/>
      <c r="F390" s="189"/>
      <c r="G390" s="189"/>
    </row>
    <row r="391" spans="3:7" x14ac:dyDescent="0.35">
      <c r="C391" s="189"/>
      <c r="D391" s="189"/>
      <c r="F391" s="189"/>
      <c r="G391" s="189"/>
    </row>
    <row r="392" spans="3:7" x14ac:dyDescent="0.35">
      <c r="C392" s="189"/>
      <c r="D392" s="189"/>
      <c r="F392" s="189"/>
      <c r="G392" s="189"/>
    </row>
    <row r="393" spans="3:7" x14ac:dyDescent="0.35">
      <c r="C393" s="189"/>
      <c r="D393" s="189"/>
      <c r="F393" s="189"/>
      <c r="G393" s="189"/>
    </row>
    <row r="394" spans="3:7" x14ac:dyDescent="0.35">
      <c r="C394" s="189"/>
      <c r="D394" s="189"/>
      <c r="F394" s="189"/>
      <c r="G394" s="189"/>
    </row>
    <row r="395" spans="3:7" x14ac:dyDescent="0.35">
      <c r="C395" s="189"/>
      <c r="D395" s="189"/>
      <c r="F395" s="189"/>
      <c r="G395" s="189"/>
    </row>
    <row r="396" spans="3:7" x14ac:dyDescent="0.35">
      <c r="C396" s="189"/>
      <c r="D396" s="189"/>
      <c r="F396" s="189"/>
      <c r="G396" s="189"/>
    </row>
    <row r="397" spans="3:7" x14ac:dyDescent="0.35">
      <c r="C397" s="189"/>
      <c r="D397" s="189"/>
      <c r="F397" s="189"/>
      <c r="G397" s="189"/>
    </row>
    <row r="398" spans="3:7" x14ac:dyDescent="0.35">
      <c r="C398" s="189"/>
      <c r="D398" s="189"/>
      <c r="F398" s="189"/>
      <c r="G398" s="189"/>
    </row>
    <row r="399" spans="3:7" x14ac:dyDescent="0.35">
      <c r="C399" s="189"/>
      <c r="D399" s="189"/>
      <c r="F399" s="189"/>
      <c r="G399" s="189"/>
    </row>
    <row r="400" spans="3:7" x14ac:dyDescent="0.35">
      <c r="C400" s="189"/>
      <c r="D400" s="189"/>
      <c r="F400" s="189"/>
      <c r="G400" s="189"/>
    </row>
    <row r="401" spans="3:7" x14ac:dyDescent="0.35">
      <c r="C401" s="189"/>
      <c r="D401" s="189"/>
      <c r="F401" s="189"/>
      <c r="G401" s="189"/>
    </row>
    <row r="402" spans="3:7" x14ac:dyDescent="0.35">
      <c r="C402" s="189"/>
      <c r="D402" s="189"/>
      <c r="F402" s="189"/>
      <c r="G402" s="189"/>
    </row>
    <row r="403" spans="3:7" x14ac:dyDescent="0.35">
      <c r="C403" s="189"/>
      <c r="D403" s="189"/>
      <c r="F403" s="189"/>
      <c r="G403" s="189"/>
    </row>
    <row r="404" spans="3:7" x14ac:dyDescent="0.35">
      <c r="C404" s="189"/>
      <c r="D404" s="189"/>
      <c r="F404" s="189"/>
      <c r="G404" s="189"/>
    </row>
    <row r="405" spans="3:7" x14ac:dyDescent="0.35">
      <c r="C405" s="189"/>
      <c r="D405" s="189"/>
      <c r="F405" s="189"/>
      <c r="G405" s="189"/>
    </row>
    <row r="406" spans="3:7" x14ac:dyDescent="0.35">
      <c r="C406" s="189"/>
      <c r="D406" s="189"/>
      <c r="F406" s="189"/>
      <c r="G406" s="189"/>
    </row>
    <row r="407" spans="3:7" x14ac:dyDescent="0.35">
      <c r="C407" s="189"/>
      <c r="D407" s="189"/>
      <c r="F407" s="189"/>
      <c r="G407" s="189"/>
    </row>
    <row r="408" spans="3:7" x14ac:dyDescent="0.35">
      <c r="C408" s="189"/>
      <c r="D408" s="189"/>
      <c r="F408" s="189"/>
      <c r="G408" s="189"/>
    </row>
    <row r="409" spans="3:7" x14ac:dyDescent="0.35">
      <c r="C409" s="189"/>
      <c r="D409" s="189"/>
      <c r="F409" s="189"/>
      <c r="G409" s="189"/>
    </row>
    <row r="410" spans="3:7" x14ac:dyDescent="0.35">
      <c r="C410" s="189"/>
      <c r="D410" s="189"/>
      <c r="F410" s="189"/>
      <c r="G410" s="189"/>
    </row>
    <row r="411" spans="3:7" x14ac:dyDescent="0.35">
      <c r="C411" s="189"/>
      <c r="D411" s="189"/>
      <c r="F411" s="189"/>
      <c r="G411" s="189"/>
    </row>
    <row r="412" spans="3:7" x14ac:dyDescent="0.35">
      <c r="C412" s="189"/>
      <c r="D412" s="189"/>
      <c r="F412" s="189"/>
      <c r="G412" s="189"/>
    </row>
    <row r="413" spans="3:7" x14ac:dyDescent="0.35">
      <c r="C413" s="189"/>
      <c r="D413" s="189"/>
      <c r="F413" s="189"/>
      <c r="G413" s="189"/>
    </row>
    <row r="414" spans="3:7" x14ac:dyDescent="0.35">
      <c r="C414" s="189"/>
      <c r="D414" s="189"/>
      <c r="F414" s="189"/>
      <c r="G414" s="189"/>
    </row>
    <row r="415" spans="3:7" x14ac:dyDescent="0.35">
      <c r="C415" s="189"/>
      <c r="D415" s="189"/>
      <c r="F415" s="189"/>
      <c r="G415" s="189"/>
    </row>
    <row r="416" spans="3:7" x14ac:dyDescent="0.35">
      <c r="C416" s="189"/>
      <c r="D416" s="189"/>
      <c r="F416" s="189"/>
      <c r="G416" s="189"/>
    </row>
    <row r="417" spans="3:7" x14ac:dyDescent="0.35">
      <c r="C417" s="189"/>
      <c r="D417" s="189"/>
      <c r="F417" s="189"/>
      <c r="G417" s="189"/>
    </row>
    <row r="418" spans="3:7" x14ac:dyDescent="0.35">
      <c r="C418" s="189"/>
      <c r="D418" s="189"/>
      <c r="F418" s="189"/>
      <c r="G418" s="189"/>
    </row>
    <row r="419" spans="3:7" x14ac:dyDescent="0.35">
      <c r="C419" s="189"/>
      <c r="D419" s="189"/>
      <c r="F419" s="189"/>
      <c r="G419" s="189"/>
    </row>
    <row r="420" spans="3:7" x14ac:dyDescent="0.35">
      <c r="C420" s="189"/>
      <c r="D420" s="189"/>
      <c r="F420" s="189"/>
      <c r="G420" s="189"/>
    </row>
    <row r="421" spans="3:7" x14ac:dyDescent="0.35">
      <c r="C421" s="189"/>
      <c r="D421" s="189"/>
      <c r="F421" s="189"/>
      <c r="G421" s="189"/>
    </row>
    <row r="422" spans="3:7" x14ac:dyDescent="0.35">
      <c r="C422" s="189"/>
      <c r="D422" s="189"/>
      <c r="F422" s="189"/>
      <c r="G422" s="189"/>
    </row>
    <row r="423" spans="3:7" x14ac:dyDescent="0.35">
      <c r="C423" s="189"/>
      <c r="D423" s="189"/>
      <c r="F423" s="189"/>
      <c r="G423" s="189"/>
    </row>
    <row r="424" spans="3:7" x14ac:dyDescent="0.35">
      <c r="C424" s="189"/>
      <c r="D424" s="189"/>
      <c r="F424" s="189"/>
      <c r="G424" s="189"/>
    </row>
    <row r="425" spans="3:7" x14ac:dyDescent="0.35">
      <c r="C425" s="189"/>
      <c r="D425" s="189"/>
      <c r="F425" s="189"/>
      <c r="G425" s="189"/>
    </row>
    <row r="426" spans="3:7" x14ac:dyDescent="0.35">
      <c r="C426" s="189"/>
      <c r="D426" s="189"/>
      <c r="F426" s="189"/>
      <c r="G426" s="189"/>
    </row>
    <row r="427" spans="3:7" x14ac:dyDescent="0.35">
      <c r="C427" s="189"/>
      <c r="D427" s="189"/>
      <c r="F427" s="189"/>
      <c r="G427" s="189"/>
    </row>
    <row r="428" spans="3:7" x14ac:dyDescent="0.35">
      <c r="C428" s="189"/>
      <c r="D428" s="189"/>
      <c r="F428" s="189"/>
      <c r="G428" s="189"/>
    </row>
    <row r="429" spans="3:7" x14ac:dyDescent="0.35">
      <c r="C429" s="189"/>
      <c r="D429" s="189"/>
      <c r="F429" s="189"/>
      <c r="G429" s="189"/>
    </row>
    <row r="430" spans="3:7" x14ac:dyDescent="0.35">
      <c r="C430" s="189"/>
      <c r="D430" s="189"/>
      <c r="F430" s="189"/>
      <c r="G430" s="189"/>
    </row>
    <row r="431" spans="3:7" x14ac:dyDescent="0.35">
      <c r="C431" s="189"/>
      <c r="D431" s="189"/>
      <c r="F431" s="189"/>
      <c r="G431" s="189"/>
    </row>
    <row r="432" spans="3:7" x14ac:dyDescent="0.35">
      <c r="C432" s="189"/>
      <c r="D432" s="189"/>
      <c r="F432" s="189"/>
      <c r="G432" s="189"/>
    </row>
    <row r="433" spans="3:7" x14ac:dyDescent="0.35">
      <c r="C433" s="189"/>
      <c r="D433" s="189"/>
      <c r="F433" s="189"/>
      <c r="G433" s="189"/>
    </row>
    <row r="434" spans="3:7" x14ac:dyDescent="0.35">
      <c r="C434" s="189"/>
      <c r="D434" s="189"/>
      <c r="F434" s="189"/>
      <c r="G434" s="189"/>
    </row>
    <row r="435" spans="3:7" x14ac:dyDescent="0.35">
      <c r="C435" s="189"/>
      <c r="D435" s="189"/>
      <c r="F435" s="189"/>
      <c r="G435" s="189"/>
    </row>
    <row r="436" spans="3:7" x14ac:dyDescent="0.35">
      <c r="C436" s="189"/>
      <c r="D436" s="189"/>
      <c r="F436" s="189"/>
      <c r="G436" s="189"/>
    </row>
    <row r="437" spans="3:7" x14ac:dyDescent="0.35">
      <c r="C437" s="189"/>
      <c r="D437" s="189"/>
      <c r="F437" s="189"/>
      <c r="G437" s="189"/>
    </row>
    <row r="438" spans="3:7" x14ac:dyDescent="0.35">
      <c r="C438" s="189"/>
      <c r="D438" s="189"/>
      <c r="F438" s="189"/>
      <c r="G438" s="189"/>
    </row>
    <row r="439" spans="3:7" x14ac:dyDescent="0.35">
      <c r="C439" s="189"/>
      <c r="D439" s="189"/>
      <c r="F439" s="189"/>
      <c r="G439" s="189"/>
    </row>
    <row r="440" spans="3:7" x14ac:dyDescent="0.35">
      <c r="C440" s="189"/>
      <c r="D440" s="189"/>
      <c r="F440" s="189"/>
      <c r="G440" s="189"/>
    </row>
    <row r="441" spans="3:7" x14ac:dyDescent="0.35">
      <c r="C441" s="189"/>
      <c r="D441" s="189"/>
      <c r="F441" s="189"/>
      <c r="G441" s="189"/>
    </row>
    <row r="442" spans="3:7" x14ac:dyDescent="0.35">
      <c r="C442" s="189"/>
      <c r="D442" s="189"/>
      <c r="F442" s="189"/>
      <c r="G442" s="189"/>
    </row>
    <row r="443" spans="3:7" x14ac:dyDescent="0.35">
      <c r="C443" s="189"/>
      <c r="D443" s="189"/>
      <c r="F443" s="189"/>
      <c r="G443" s="189"/>
    </row>
    <row r="444" spans="3:7" x14ac:dyDescent="0.35">
      <c r="C444" s="189"/>
      <c r="D444" s="189"/>
      <c r="F444" s="189"/>
      <c r="G444" s="189"/>
    </row>
    <row r="445" spans="3:7" x14ac:dyDescent="0.35">
      <c r="C445" s="189"/>
      <c r="D445" s="189"/>
      <c r="F445" s="189"/>
      <c r="G445" s="189"/>
    </row>
    <row r="446" spans="3:7" x14ac:dyDescent="0.35">
      <c r="C446" s="189"/>
      <c r="D446" s="189"/>
      <c r="F446" s="189"/>
      <c r="G446" s="189"/>
    </row>
    <row r="447" spans="3:7" x14ac:dyDescent="0.35">
      <c r="C447" s="189"/>
      <c r="D447" s="189"/>
      <c r="F447" s="189"/>
      <c r="G447" s="189"/>
    </row>
    <row r="448" spans="3:7" x14ac:dyDescent="0.35">
      <c r="C448" s="189"/>
      <c r="D448" s="189"/>
      <c r="F448" s="189"/>
      <c r="G448" s="189"/>
    </row>
    <row r="449" spans="3:7" x14ac:dyDescent="0.35">
      <c r="C449" s="189"/>
      <c r="D449" s="189"/>
      <c r="F449" s="189"/>
      <c r="G449" s="189"/>
    </row>
    <row r="450" spans="3:7" x14ac:dyDescent="0.35">
      <c r="C450" s="189"/>
      <c r="D450" s="189"/>
      <c r="F450" s="189"/>
      <c r="G450" s="189"/>
    </row>
    <row r="451" spans="3:7" x14ac:dyDescent="0.35">
      <c r="C451" s="189"/>
      <c r="D451" s="189"/>
      <c r="F451" s="189"/>
      <c r="G451" s="189"/>
    </row>
    <row r="452" spans="3:7" x14ac:dyDescent="0.35">
      <c r="C452" s="189"/>
      <c r="D452" s="189"/>
      <c r="F452" s="189"/>
      <c r="G452" s="189"/>
    </row>
    <row r="453" spans="3:7" x14ac:dyDescent="0.35">
      <c r="C453" s="189"/>
      <c r="D453" s="189"/>
      <c r="F453" s="189"/>
      <c r="G453" s="189"/>
    </row>
    <row r="454" spans="3:7" x14ac:dyDescent="0.35">
      <c r="C454" s="189"/>
      <c r="D454" s="189"/>
      <c r="F454" s="189"/>
      <c r="G454" s="189"/>
    </row>
    <row r="455" spans="3:7" x14ac:dyDescent="0.35">
      <c r="C455" s="189"/>
      <c r="D455" s="189"/>
      <c r="F455" s="189"/>
      <c r="G455" s="189"/>
    </row>
    <row r="456" spans="3:7" x14ac:dyDescent="0.35">
      <c r="C456" s="189"/>
      <c r="D456" s="189"/>
      <c r="F456" s="189"/>
      <c r="G456" s="189"/>
    </row>
    <row r="457" spans="3:7" x14ac:dyDescent="0.35">
      <c r="C457" s="189"/>
      <c r="D457" s="189"/>
      <c r="F457" s="189"/>
      <c r="G457" s="189"/>
    </row>
    <row r="458" spans="3:7" x14ac:dyDescent="0.35">
      <c r="C458" s="189"/>
      <c r="D458" s="189"/>
      <c r="F458" s="189"/>
      <c r="G458" s="189"/>
    </row>
    <row r="459" spans="3:7" x14ac:dyDescent="0.35">
      <c r="C459" s="189"/>
      <c r="D459" s="189"/>
      <c r="F459" s="189"/>
      <c r="G459" s="189"/>
    </row>
    <row r="460" spans="3:7" x14ac:dyDescent="0.35">
      <c r="C460" s="189"/>
      <c r="D460" s="189"/>
      <c r="F460" s="189"/>
      <c r="G460" s="189"/>
    </row>
    <row r="461" spans="3:7" x14ac:dyDescent="0.35">
      <c r="C461" s="189"/>
      <c r="D461" s="189"/>
      <c r="F461" s="189"/>
      <c r="G461" s="189"/>
    </row>
    <row r="462" spans="3:7" x14ac:dyDescent="0.35">
      <c r="C462" s="189"/>
      <c r="D462" s="189"/>
      <c r="F462" s="189"/>
      <c r="G462" s="189"/>
    </row>
    <row r="463" spans="3:7" x14ac:dyDescent="0.35">
      <c r="C463" s="189"/>
      <c r="D463" s="189"/>
      <c r="F463" s="189"/>
      <c r="G463" s="189"/>
    </row>
    <row r="464" spans="3:7" x14ac:dyDescent="0.35">
      <c r="C464" s="189"/>
      <c r="D464" s="189"/>
      <c r="F464" s="189"/>
      <c r="G464" s="189"/>
    </row>
    <row r="465" spans="3:7" x14ac:dyDescent="0.35">
      <c r="C465" s="189"/>
      <c r="D465" s="189"/>
      <c r="F465" s="189"/>
      <c r="G465" s="189"/>
    </row>
    <row r="466" spans="3:7" x14ac:dyDescent="0.35">
      <c r="C466" s="189"/>
      <c r="D466" s="189"/>
      <c r="F466" s="189"/>
      <c r="G466" s="189"/>
    </row>
    <row r="467" spans="3:7" x14ac:dyDescent="0.35">
      <c r="C467" s="189"/>
      <c r="D467" s="189"/>
      <c r="F467" s="189"/>
      <c r="G467" s="189"/>
    </row>
    <row r="468" spans="3:7" x14ac:dyDescent="0.35">
      <c r="C468" s="189"/>
      <c r="D468" s="189"/>
      <c r="F468" s="189"/>
      <c r="G468" s="189"/>
    </row>
    <row r="469" spans="3:7" x14ac:dyDescent="0.35">
      <c r="C469" s="189"/>
      <c r="D469" s="189"/>
      <c r="F469" s="189"/>
      <c r="G469" s="189"/>
    </row>
    <row r="470" spans="3:7" x14ac:dyDescent="0.35">
      <c r="C470" s="189"/>
      <c r="D470" s="189"/>
      <c r="F470" s="189"/>
      <c r="G470" s="189"/>
    </row>
    <row r="471" spans="3:7" x14ac:dyDescent="0.35">
      <c r="C471" s="189"/>
      <c r="D471" s="189"/>
      <c r="F471" s="189"/>
      <c r="G471" s="189"/>
    </row>
    <row r="472" spans="3:7" x14ac:dyDescent="0.35">
      <c r="C472" s="189"/>
      <c r="D472" s="189"/>
      <c r="F472" s="189"/>
      <c r="G472" s="189"/>
    </row>
    <row r="473" spans="3:7" x14ac:dyDescent="0.35">
      <c r="C473" s="189"/>
      <c r="D473" s="189"/>
      <c r="F473" s="189"/>
      <c r="G473" s="189"/>
    </row>
    <row r="474" spans="3:7" x14ac:dyDescent="0.35">
      <c r="C474" s="189"/>
      <c r="D474" s="189"/>
      <c r="F474" s="189"/>
      <c r="G474" s="189"/>
    </row>
    <row r="475" spans="3:7" x14ac:dyDescent="0.35">
      <c r="C475" s="189"/>
      <c r="D475" s="189"/>
      <c r="F475" s="189"/>
      <c r="G475" s="189"/>
    </row>
    <row r="476" spans="3:7" x14ac:dyDescent="0.35">
      <c r="C476" s="189"/>
      <c r="D476" s="189"/>
      <c r="F476" s="189"/>
      <c r="G476" s="189"/>
    </row>
    <row r="477" spans="3:7" x14ac:dyDescent="0.35">
      <c r="C477" s="189"/>
      <c r="D477" s="189"/>
      <c r="F477" s="189"/>
      <c r="G477" s="189"/>
    </row>
    <row r="478" spans="3:7" x14ac:dyDescent="0.35">
      <c r="C478" s="189"/>
      <c r="D478" s="189"/>
      <c r="F478" s="189"/>
      <c r="G478" s="189"/>
    </row>
    <row r="479" spans="3:7" x14ac:dyDescent="0.35">
      <c r="C479" s="189"/>
      <c r="D479" s="189"/>
      <c r="F479" s="189"/>
      <c r="G479" s="189"/>
    </row>
    <row r="480" spans="3:7" x14ac:dyDescent="0.35">
      <c r="C480" s="189"/>
      <c r="D480" s="189"/>
      <c r="F480" s="189"/>
      <c r="G480" s="189"/>
    </row>
    <row r="481" spans="3:7" x14ac:dyDescent="0.35">
      <c r="C481" s="189"/>
      <c r="D481" s="189"/>
      <c r="F481" s="189"/>
      <c r="G481" s="189"/>
    </row>
    <row r="482" spans="3:7" x14ac:dyDescent="0.35">
      <c r="C482" s="189"/>
      <c r="D482" s="189"/>
      <c r="F482" s="189"/>
      <c r="G482" s="189"/>
    </row>
    <row r="483" spans="3:7" x14ac:dyDescent="0.35">
      <c r="C483" s="189"/>
      <c r="D483" s="189"/>
      <c r="F483" s="189"/>
      <c r="G483" s="189"/>
    </row>
    <row r="484" spans="3:7" x14ac:dyDescent="0.35">
      <c r="C484" s="189"/>
      <c r="D484" s="189"/>
      <c r="F484" s="189"/>
      <c r="G484" s="189"/>
    </row>
    <row r="485" spans="3:7" x14ac:dyDescent="0.35">
      <c r="C485" s="189"/>
      <c r="D485" s="189"/>
      <c r="F485" s="189"/>
      <c r="G485" s="189"/>
    </row>
    <row r="486" spans="3:7" x14ac:dyDescent="0.35">
      <c r="C486" s="189"/>
      <c r="D486" s="189"/>
      <c r="F486" s="189"/>
      <c r="G486" s="189"/>
    </row>
    <row r="487" spans="3:7" x14ac:dyDescent="0.35">
      <c r="C487" s="189"/>
      <c r="D487" s="189"/>
      <c r="F487" s="189"/>
      <c r="G487" s="189"/>
    </row>
    <row r="488" spans="3:7" x14ac:dyDescent="0.35">
      <c r="C488" s="189"/>
      <c r="D488" s="189"/>
      <c r="F488" s="189"/>
      <c r="G488" s="189"/>
    </row>
    <row r="489" spans="3:7" x14ac:dyDescent="0.35">
      <c r="C489" s="189"/>
      <c r="D489" s="189"/>
      <c r="F489" s="189"/>
      <c r="G489" s="189"/>
    </row>
    <row r="490" spans="3:7" x14ac:dyDescent="0.35">
      <c r="C490" s="189"/>
      <c r="D490" s="189"/>
      <c r="F490" s="189"/>
      <c r="G490" s="189"/>
    </row>
    <row r="491" spans="3:7" x14ac:dyDescent="0.35">
      <c r="C491" s="189"/>
      <c r="D491" s="189"/>
      <c r="F491" s="189"/>
      <c r="G491" s="189"/>
    </row>
    <row r="492" spans="3:7" x14ac:dyDescent="0.35">
      <c r="C492" s="189"/>
      <c r="D492" s="189"/>
      <c r="F492" s="189"/>
      <c r="G492" s="189"/>
    </row>
    <row r="493" spans="3:7" x14ac:dyDescent="0.35">
      <c r="C493" s="189"/>
      <c r="D493" s="189"/>
      <c r="F493" s="189"/>
      <c r="G493" s="189"/>
    </row>
    <row r="494" spans="3:7" x14ac:dyDescent="0.35">
      <c r="C494" s="189"/>
      <c r="D494" s="189"/>
      <c r="F494" s="189"/>
      <c r="G494" s="189"/>
    </row>
    <row r="495" spans="3:7" x14ac:dyDescent="0.35">
      <c r="C495" s="189"/>
      <c r="D495" s="189"/>
      <c r="F495" s="189"/>
      <c r="G495" s="189"/>
    </row>
    <row r="496" spans="3:7" x14ac:dyDescent="0.35">
      <c r="C496" s="189"/>
      <c r="D496" s="189"/>
      <c r="F496" s="189"/>
      <c r="G496" s="189"/>
    </row>
    <row r="497" spans="3:7" x14ac:dyDescent="0.35">
      <c r="C497" s="189"/>
      <c r="D497" s="189"/>
      <c r="F497" s="189"/>
      <c r="G497" s="189"/>
    </row>
    <row r="498" spans="3:7" x14ac:dyDescent="0.35">
      <c r="C498" s="189"/>
      <c r="D498" s="189"/>
      <c r="F498" s="189"/>
      <c r="G498" s="189"/>
    </row>
    <row r="499" spans="3:7" x14ac:dyDescent="0.35">
      <c r="C499" s="189"/>
      <c r="D499" s="189"/>
      <c r="F499" s="189"/>
      <c r="G499" s="189"/>
    </row>
    <row r="500" spans="3:7" x14ac:dyDescent="0.35">
      <c r="C500" s="189"/>
      <c r="D500" s="189"/>
      <c r="F500" s="189"/>
      <c r="G500" s="189"/>
    </row>
    <row r="501" spans="3:7" x14ac:dyDescent="0.35">
      <c r="C501" s="189"/>
      <c r="D501" s="189"/>
      <c r="F501" s="189"/>
      <c r="G501" s="189"/>
    </row>
    <row r="502" spans="3:7" x14ac:dyDescent="0.35">
      <c r="C502" s="189"/>
      <c r="D502" s="189"/>
      <c r="F502" s="189"/>
      <c r="G502" s="189"/>
    </row>
    <row r="503" spans="3:7" x14ac:dyDescent="0.35">
      <c r="C503" s="189"/>
      <c r="D503" s="189"/>
      <c r="F503" s="189"/>
      <c r="G503" s="189"/>
    </row>
    <row r="504" spans="3:7" x14ac:dyDescent="0.35">
      <c r="C504" s="189"/>
      <c r="D504" s="189"/>
      <c r="F504" s="189"/>
      <c r="G504" s="189"/>
    </row>
    <row r="505" spans="3:7" x14ac:dyDescent="0.35">
      <c r="C505" s="189"/>
      <c r="D505" s="189"/>
      <c r="F505" s="189"/>
      <c r="G505" s="189"/>
    </row>
    <row r="506" spans="3:7" x14ac:dyDescent="0.35">
      <c r="C506" s="189"/>
      <c r="D506" s="189"/>
      <c r="F506" s="189"/>
      <c r="G506" s="189"/>
    </row>
    <row r="507" spans="3:7" x14ac:dyDescent="0.35">
      <c r="C507" s="189"/>
      <c r="D507" s="189"/>
      <c r="F507" s="189"/>
      <c r="G507" s="189"/>
    </row>
    <row r="508" spans="3:7" x14ac:dyDescent="0.35">
      <c r="C508" s="189"/>
      <c r="D508" s="189"/>
      <c r="F508" s="189"/>
      <c r="G508" s="189"/>
    </row>
    <row r="509" spans="3:7" x14ac:dyDescent="0.35">
      <c r="C509" s="189"/>
      <c r="D509" s="189"/>
      <c r="F509" s="189"/>
      <c r="G509" s="189"/>
    </row>
    <row r="510" spans="3:7" x14ac:dyDescent="0.35">
      <c r="C510" s="189"/>
      <c r="D510" s="189"/>
      <c r="F510" s="189"/>
      <c r="G510" s="189"/>
    </row>
    <row r="511" spans="3:7" x14ac:dyDescent="0.35">
      <c r="C511" s="189"/>
      <c r="D511" s="189"/>
      <c r="F511" s="189"/>
      <c r="G511" s="189"/>
    </row>
    <row r="512" spans="3:7" x14ac:dyDescent="0.35">
      <c r="C512" s="189"/>
      <c r="D512" s="189"/>
      <c r="F512" s="189"/>
      <c r="G512" s="189"/>
    </row>
    <row r="513" spans="3:7" x14ac:dyDescent="0.35">
      <c r="C513" s="189"/>
      <c r="D513" s="189"/>
      <c r="F513" s="189"/>
      <c r="G513" s="189"/>
    </row>
    <row r="514" spans="3:7" x14ac:dyDescent="0.35">
      <c r="C514" s="189"/>
      <c r="D514" s="189"/>
      <c r="F514" s="189"/>
      <c r="G514" s="189"/>
    </row>
    <row r="515" spans="3:7" x14ac:dyDescent="0.35">
      <c r="C515" s="189"/>
      <c r="D515" s="189"/>
      <c r="F515" s="189"/>
      <c r="G515" s="189"/>
    </row>
    <row r="516" spans="3:7" x14ac:dyDescent="0.35">
      <c r="C516" s="189"/>
      <c r="D516" s="189"/>
      <c r="F516" s="189"/>
      <c r="G516" s="189"/>
    </row>
    <row r="517" spans="3:7" x14ac:dyDescent="0.35">
      <c r="C517" s="189"/>
      <c r="D517" s="189"/>
      <c r="F517" s="189"/>
      <c r="G517" s="189"/>
    </row>
    <row r="518" spans="3:7" x14ac:dyDescent="0.35">
      <c r="C518" s="189"/>
      <c r="D518" s="189"/>
      <c r="F518" s="189"/>
      <c r="G518" s="189"/>
    </row>
    <row r="519" spans="3:7" x14ac:dyDescent="0.35">
      <c r="C519" s="189"/>
      <c r="D519" s="189"/>
      <c r="F519" s="189"/>
      <c r="G519" s="189"/>
    </row>
    <row r="520" spans="3:7" x14ac:dyDescent="0.35">
      <c r="C520" s="189"/>
      <c r="D520" s="189"/>
      <c r="F520" s="189"/>
      <c r="G520" s="189"/>
    </row>
    <row r="521" spans="3:7" x14ac:dyDescent="0.35">
      <c r="C521" s="189"/>
      <c r="D521" s="189"/>
      <c r="F521" s="189"/>
      <c r="G521" s="189"/>
    </row>
    <row r="522" spans="3:7" x14ac:dyDescent="0.35">
      <c r="C522" s="189"/>
      <c r="D522" s="189"/>
      <c r="F522" s="189"/>
      <c r="G522" s="189"/>
    </row>
    <row r="523" spans="3:7" x14ac:dyDescent="0.35">
      <c r="C523" s="189"/>
      <c r="D523" s="189"/>
      <c r="F523" s="189"/>
      <c r="G523" s="189"/>
    </row>
    <row r="524" spans="3:7" x14ac:dyDescent="0.35">
      <c r="C524" s="189"/>
      <c r="D524" s="189"/>
      <c r="F524" s="189"/>
      <c r="G524" s="189"/>
    </row>
    <row r="525" spans="3:7" x14ac:dyDescent="0.35">
      <c r="C525" s="189"/>
      <c r="D525" s="189"/>
      <c r="F525" s="189"/>
      <c r="G525" s="189"/>
    </row>
    <row r="526" spans="3:7" x14ac:dyDescent="0.35">
      <c r="C526" s="189"/>
      <c r="D526" s="189"/>
      <c r="F526" s="189"/>
      <c r="G526" s="189"/>
    </row>
    <row r="527" spans="3:7" x14ac:dyDescent="0.35">
      <c r="C527" s="189"/>
      <c r="D527" s="189"/>
      <c r="F527" s="189"/>
      <c r="G527" s="189"/>
    </row>
    <row r="528" spans="3:7" x14ac:dyDescent="0.35">
      <c r="C528" s="189"/>
      <c r="D528" s="189"/>
      <c r="F528" s="189"/>
      <c r="G528" s="189"/>
    </row>
    <row r="529" spans="3:7" x14ac:dyDescent="0.35">
      <c r="C529" s="189"/>
      <c r="D529" s="189"/>
      <c r="F529" s="189"/>
      <c r="G529" s="189"/>
    </row>
    <row r="530" spans="3:7" x14ac:dyDescent="0.35">
      <c r="C530" s="189"/>
      <c r="D530" s="189"/>
      <c r="F530" s="189"/>
      <c r="G530" s="189"/>
    </row>
    <row r="531" spans="3:7" x14ac:dyDescent="0.35">
      <c r="C531" s="189"/>
      <c r="D531" s="189"/>
      <c r="F531" s="189"/>
      <c r="G531" s="189"/>
    </row>
    <row r="532" spans="3:7" x14ac:dyDescent="0.35">
      <c r="C532" s="189"/>
      <c r="D532" s="189"/>
      <c r="F532" s="189"/>
      <c r="G532" s="189"/>
    </row>
    <row r="533" spans="3:7" x14ac:dyDescent="0.35">
      <c r="C533" s="189"/>
      <c r="D533" s="189"/>
      <c r="F533" s="189"/>
      <c r="G533" s="189"/>
    </row>
    <row r="534" spans="3:7" x14ac:dyDescent="0.35">
      <c r="C534" s="189"/>
      <c r="D534" s="189"/>
      <c r="F534" s="189"/>
      <c r="G534" s="189"/>
    </row>
    <row r="535" spans="3:7" x14ac:dyDescent="0.35">
      <c r="C535" s="189"/>
      <c r="D535" s="189"/>
      <c r="F535" s="189"/>
      <c r="G535" s="189"/>
    </row>
    <row r="536" spans="3:7" x14ac:dyDescent="0.35">
      <c r="C536" s="189"/>
      <c r="D536" s="189"/>
      <c r="F536" s="189"/>
      <c r="G536" s="189"/>
    </row>
    <row r="537" spans="3:7" x14ac:dyDescent="0.35">
      <c r="C537" s="189"/>
      <c r="D537" s="189"/>
      <c r="F537" s="189"/>
      <c r="G537" s="189"/>
    </row>
    <row r="538" spans="3:7" x14ac:dyDescent="0.35">
      <c r="C538" s="189"/>
      <c r="D538" s="189"/>
      <c r="F538" s="189"/>
      <c r="G538" s="189"/>
    </row>
    <row r="539" spans="3:7" x14ac:dyDescent="0.35">
      <c r="C539" s="189"/>
      <c r="D539" s="189"/>
      <c r="F539" s="189"/>
      <c r="G539" s="189"/>
    </row>
    <row r="540" spans="3:7" x14ac:dyDescent="0.35">
      <c r="C540" s="189"/>
      <c r="D540" s="189"/>
      <c r="F540" s="189"/>
      <c r="G540" s="189"/>
    </row>
    <row r="541" spans="3:7" x14ac:dyDescent="0.35">
      <c r="C541" s="189"/>
      <c r="D541" s="189"/>
      <c r="F541" s="189"/>
      <c r="G541" s="189"/>
    </row>
    <row r="542" spans="3:7" x14ac:dyDescent="0.35">
      <c r="C542" s="189"/>
      <c r="D542" s="189"/>
      <c r="F542" s="189"/>
      <c r="G542" s="189"/>
    </row>
    <row r="543" spans="3:7" x14ac:dyDescent="0.35">
      <c r="C543" s="189"/>
      <c r="D543" s="189"/>
      <c r="F543" s="189"/>
      <c r="G543" s="189"/>
    </row>
    <row r="544" spans="3:7" x14ac:dyDescent="0.35">
      <c r="C544" s="189"/>
      <c r="D544" s="189"/>
      <c r="F544" s="189"/>
      <c r="G544" s="189"/>
    </row>
    <row r="545" spans="3:7" x14ac:dyDescent="0.35">
      <c r="C545" s="189"/>
      <c r="D545" s="189"/>
      <c r="F545" s="189"/>
      <c r="G545" s="189"/>
    </row>
    <row r="546" spans="3:7" x14ac:dyDescent="0.35">
      <c r="C546" s="189"/>
      <c r="D546" s="189"/>
      <c r="F546" s="189"/>
      <c r="G546" s="189"/>
    </row>
    <row r="547" spans="3:7" x14ac:dyDescent="0.35">
      <c r="C547" s="189"/>
      <c r="D547" s="189"/>
      <c r="F547" s="189"/>
      <c r="G547" s="189"/>
    </row>
    <row r="548" spans="3:7" x14ac:dyDescent="0.35">
      <c r="C548" s="189"/>
      <c r="D548" s="189"/>
      <c r="F548" s="189"/>
      <c r="G548" s="189"/>
    </row>
    <row r="549" spans="3:7" x14ac:dyDescent="0.35">
      <c r="C549" s="189"/>
      <c r="D549" s="189"/>
      <c r="F549" s="189"/>
      <c r="G549" s="189"/>
    </row>
    <row r="550" spans="3:7" x14ac:dyDescent="0.35">
      <c r="C550" s="189"/>
      <c r="D550" s="189"/>
      <c r="F550" s="189"/>
      <c r="G550" s="189"/>
    </row>
    <row r="551" spans="3:7" x14ac:dyDescent="0.35">
      <c r="C551" s="189"/>
      <c r="D551" s="189"/>
      <c r="F551" s="189"/>
      <c r="G551" s="189"/>
    </row>
    <row r="552" spans="3:7" x14ac:dyDescent="0.35">
      <c r="C552" s="189"/>
      <c r="D552" s="189"/>
      <c r="F552" s="189"/>
      <c r="G552" s="189"/>
    </row>
    <row r="553" spans="3:7" x14ac:dyDescent="0.35">
      <c r="C553" s="189"/>
      <c r="D553" s="189"/>
      <c r="F553" s="189"/>
      <c r="G553" s="189"/>
    </row>
    <row r="554" spans="3:7" x14ac:dyDescent="0.35">
      <c r="C554" s="189"/>
      <c r="D554" s="189"/>
      <c r="F554" s="189"/>
      <c r="G554" s="189"/>
    </row>
    <row r="555" spans="3:7" x14ac:dyDescent="0.35">
      <c r="C555" s="189"/>
      <c r="D555" s="189"/>
      <c r="F555" s="189"/>
      <c r="G555" s="189"/>
    </row>
    <row r="556" spans="3:7" x14ac:dyDescent="0.35">
      <c r="C556" s="189"/>
      <c r="D556" s="189"/>
      <c r="F556" s="189"/>
      <c r="G556" s="189"/>
    </row>
    <row r="557" spans="3:7" x14ac:dyDescent="0.35">
      <c r="C557" s="189"/>
      <c r="D557" s="189"/>
      <c r="F557" s="189"/>
      <c r="G557" s="189"/>
    </row>
    <row r="558" spans="3:7" x14ac:dyDescent="0.35">
      <c r="C558" s="189"/>
      <c r="D558" s="189"/>
      <c r="F558" s="189"/>
      <c r="G558" s="189"/>
    </row>
    <row r="559" spans="3:7" x14ac:dyDescent="0.35">
      <c r="C559" s="189"/>
      <c r="D559" s="189"/>
      <c r="F559" s="189"/>
      <c r="G559" s="189"/>
    </row>
    <row r="560" spans="3:7" x14ac:dyDescent="0.35">
      <c r="C560" s="189"/>
      <c r="D560" s="189"/>
      <c r="F560" s="189"/>
      <c r="G560" s="189"/>
    </row>
    <row r="561" spans="3:7" x14ac:dyDescent="0.35">
      <c r="C561" s="189"/>
      <c r="D561" s="189"/>
      <c r="F561" s="189"/>
      <c r="G561" s="189"/>
    </row>
    <row r="562" spans="3:7" x14ac:dyDescent="0.35">
      <c r="C562" s="189"/>
      <c r="D562" s="189"/>
      <c r="F562" s="189"/>
      <c r="G562" s="189"/>
    </row>
    <row r="563" spans="3:7" x14ac:dyDescent="0.35">
      <c r="C563" s="189"/>
      <c r="D563" s="189"/>
      <c r="F563" s="189"/>
      <c r="G563" s="189"/>
    </row>
    <row r="564" spans="3:7" x14ac:dyDescent="0.35">
      <c r="C564" s="189"/>
      <c r="D564" s="189"/>
      <c r="F564" s="189"/>
      <c r="G564" s="189"/>
    </row>
    <row r="565" spans="3:7" x14ac:dyDescent="0.35">
      <c r="C565" s="189"/>
      <c r="D565" s="189"/>
      <c r="F565" s="189"/>
      <c r="G565" s="189"/>
    </row>
    <row r="566" spans="3:7" x14ac:dyDescent="0.35">
      <c r="C566" s="189"/>
      <c r="D566" s="189"/>
      <c r="F566" s="189"/>
      <c r="G566" s="189"/>
    </row>
    <row r="567" spans="3:7" x14ac:dyDescent="0.35">
      <c r="C567" s="189"/>
      <c r="D567" s="189"/>
      <c r="F567" s="189"/>
      <c r="G567" s="189"/>
    </row>
    <row r="568" spans="3:7" x14ac:dyDescent="0.35">
      <c r="C568" s="189"/>
      <c r="D568" s="189"/>
      <c r="F568" s="189"/>
      <c r="G568" s="189"/>
    </row>
    <row r="569" spans="3:7" x14ac:dyDescent="0.35">
      <c r="C569" s="189"/>
      <c r="D569" s="189"/>
      <c r="F569" s="189"/>
      <c r="G569" s="189"/>
    </row>
    <row r="570" spans="3:7" x14ac:dyDescent="0.35">
      <c r="C570" s="189"/>
      <c r="D570" s="189"/>
      <c r="F570" s="189"/>
      <c r="G570" s="189"/>
    </row>
    <row r="571" spans="3:7" x14ac:dyDescent="0.35">
      <c r="C571" s="189"/>
      <c r="D571" s="189"/>
      <c r="F571" s="189"/>
      <c r="G571" s="189"/>
    </row>
    <row r="572" spans="3:7" x14ac:dyDescent="0.35">
      <c r="C572" s="189"/>
      <c r="D572" s="189"/>
      <c r="F572" s="189"/>
      <c r="G572" s="189"/>
    </row>
    <row r="573" spans="3:7" x14ac:dyDescent="0.35">
      <c r="C573" s="189"/>
      <c r="D573" s="189"/>
      <c r="F573" s="189"/>
      <c r="G573" s="189"/>
    </row>
    <row r="574" spans="3:7" x14ac:dyDescent="0.35">
      <c r="C574" s="189"/>
      <c r="D574" s="189"/>
      <c r="F574" s="189"/>
      <c r="G574" s="189"/>
    </row>
    <row r="575" spans="3:7" x14ac:dyDescent="0.35">
      <c r="C575" s="189"/>
      <c r="D575" s="189"/>
      <c r="F575" s="189"/>
      <c r="G575" s="189"/>
    </row>
    <row r="576" spans="3:7" x14ac:dyDescent="0.35">
      <c r="C576" s="189"/>
      <c r="D576" s="189"/>
      <c r="F576" s="189"/>
      <c r="G576" s="189"/>
    </row>
    <row r="577" spans="3:7" x14ac:dyDescent="0.35">
      <c r="C577" s="189"/>
      <c r="D577" s="189"/>
      <c r="F577" s="189"/>
      <c r="G577" s="189"/>
    </row>
    <row r="578" spans="3:7" x14ac:dyDescent="0.35">
      <c r="C578" s="189"/>
      <c r="D578" s="189"/>
      <c r="F578" s="189"/>
      <c r="G578" s="189"/>
    </row>
    <row r="579" spans="3:7" x14ac:dyDescent="0.35">
      <c r="C579" s="189"/>
      <c r="D579" s="189"/>
      <c r="F579" s="189"/>
      <c r="G579" s="189"/>
    </row>
    <row r="580" spans="3:7" x14ac:dyDescent="0.35">
      <c r="C580" s="189"/>
      <c r="D580" s="189"/>
      <c r="F580" s="189"/>
      <c r="G580" s="189"/>
    </row>
    <row r="581" spans="3:7" x14ac:dyDescent="0.35">
      <c r="C581" s="189"/>
      <c r="D581" s="189"/>
      <c r="F581" s="189"/>
      <c r="G581" s="189"/>
    </row>
    <row r="582" spans="3:7" x14ac:dyDescent="0.35">
      <c r="C582" s="189"/>
      <c r="D582" s="189"/>
      <c r="F582" s="189"/>
      <c r="G582" s="189"/>
    </row>
    <row r="583" spans="3:7" x14ac:dyDescent="0.35">
      <c r="C583" s="189"/>
      <c r="D583" s="189"/>
      <c r="F583" s="189"/>
      <c r="G583" s="189"/>
    </row>
    <row r="584" spans="3:7" x14ac:dyDescent="0.35">
      <c r="C584" s="189"/>
      <c r="D584" s="189"/>
      <c r="F584" s="189"/>
      <c r="G584" s="189"/>
    </row>
    <row r="585" spans="3:7" x14ac:dyDescent="0.35">
      <c r="C585" s="189"/>
      <c r="D585" s="189"/>
      <c r="F585" s="189"/>
      <c r="G585" s="189"/>
    </row>
    <row r="586" spans="3:7" x14ac:dyDescent="0.35">
      <c r="C586" s="189"/>
      <c r="D586" s="189"/>
      <c r="F586" s="189"/>
      <c r="G586" s="189"/>
    </row>
    <row r="587" spans="3:7" x14ac:dyDescent="0.35">
      <c r="C587" s="189"/>
      <c r="D587" s="189"/>
      <c r="F587" s="189"/>
      <c r="G587" s="189"/>
    </row>
    <row r="588" spans="3:7" x14ac:dyDescent="0.35">
      <c r="C588" s="189"/>
      <c r="D588" s="189"/>
      <c r="F588" s="189"/>
      <c r="G588" s="189"/>
    </row>
    <row r="589" spans="3:7" x14ac:dyDescent="0.35">
      <c r="C589" s="189"/>
      <c r="D589" s="189"/>
      <c r="F589" s="189"/>
      <c r="G589" s="189"/>
    </row>
    <row r="590" spans="3:7" x14ac:dyDescent="0.35">
      <c r="C590" s="189"/>
      <c r="D590" s="189"/>
      <c r="F590" s="189"/>
      <c r="G590" s="189"/>
    </row>
    <row r="591" spans="3:7" x14ac:dyDescent="0.35">
      <c r="C591" s="189"/>
      <c r="D591" s="189"/>
      <c r="F591" s="189"/>
      <c r="G591" s="189"/>
    </row>
    <row r="592" spans="3:7" x14ac:dyDescent="0.35">
      <c r="C592" s="189"/>
      <c r="D592" s="189"/>
      <c r="F592" s="189"/>
      <c r="G592" s="189"/>
    </row>
    <row r="593" spans="3:7" x14ac:dyDescent="0.35">
      <c r="C593" s="189"/>
      <c r="D593" s="189"/>
      <c r="F593" s="189"/>
      <c r="G593" s="189"/>
    </row>
    <row r="594" spans="3:7" x14ac:dyDescent="0.35">
      <c r="C594" s="189"/>
      <c r="D594" s="189"/>
      <c r="F594" s="189"/>
      <c r="G594" s="189"/>
    </row>
    <row r="595" spans="3:7" x14ac:dyDescent="0.35">
      <c r="C595" s="189"/>
      <c r="D595" s="189"/>
      <c r="F595" s="189"/>
      <c r="G595" s="189"/>
    </row>
    <row r="596" spans="3:7" x14ac:dyDescent="0.35">
      <c r="C596" s="189"/>
      <c r="D596" s="189"/>
      <c r="F596" s="189"/>
      <c r="G596" s="189"/>
    </row>
    <row r="597" spans="3:7" x14ac:dyDescent="0.35">
      <c r="C597" s="189"/>
      <c r="D597" s="189"/>
      <c r="F597" s="189"/>
      <c r="G597" s="189"/>
    </row>
    <row r="598" spans="3:7" x14ac:dyDescent="0.35">
      <c r="C598" s="189"/>
      <c r="D598" s="189"/>
      <c r="F598" s="189"/>
      <c r="G598" s="189"/>
    </row>
    <row r="599" spans="3:7" x14ac:dyDescent="0.35">
      <c r="C599" s="189"/>
      <c r="D599" s="189"/>
      <c r="F599" s="189"/>
      <c r="G599" s="189"/>
    </row>
    <row r="600" spans="3:7" x14ac:dyDescent="0.35">
      <c r="C600" s="189"/>
      <c r="D600" s="189"/>
      <c r="F600" s="189"/>
      <c r="G600" s="189"/>
    </row>
    <row r="601" spans="3:7" x14ac:dyDescent="0.35">
      <c r="C601" s="189"/>
      <c r="D601" s="189"/>
      <c r="F601" s="189"/>
      <c r="G601" s="189"/>
    </row>
    <row r="602" spans="3:7" x14ac:dyDescent="0.35">
      <c r="C602" s="189"/>
      <c r="D602" s="189"/>
      <c r="F602" s="189"/>
      <c r="G602" s="189"/>
    </row>
    <row r="603" spans="3:7" x14ac:dyDescent="0.35">
      <c r="C603" s="189"/>
      <c r="D603" s="189"/>
      <c r="F603" s="189"/>
      <c r="G603" s="189"/>
    </row>
    <row r="604" spans="3:7" x14ac:dyDescent="0.35">
      <c r="C604" s="189"/>
      <c r="D604" s="189"/>
      <c r="F604" s="189"/>
      <c r="G604" s="189"/>
    </row>
    <row r="605" spans="3:7" x14ac:dyDescent="0.35">
      <c r="C605" s="189"/>
      <c r="D605" s="189"/>
      <c r="F605" s="189"/>
      <c r="G605" s="189"/>
    </row>
    <row r="606" spans="3:7" x14ac:dyDescent="0.35">
      <c r="C606" s="189"/>
      <c r="D606" s="189"/>
      <c r="F606" s="189"/>
      <c r="G606" s="189"/>
    </row>
    <row r="607" spans="3:7" x14ac:dyDescent="0.35">
      <c r="C607" s="189"/>
      <c r="D607" s="189"/>
      <c r="F607" s="189"/>
      <c r="G607" s="189"/>
    </row>
    <row r="608" spans="3:7" x14ac:dyDescent="0.35">
      <c r="C608" s="189"/>
      <c r="D608" s="189"/>
      <c r="F608" s="189"/>
      <c r="G608" s="189"/>
    </row>
    <row r="609" spans="3:7" x14ac:dyDescent="0.35">
      <c r="C609" s="189"/>
      <c r="D609" s="189"/>
      <c r="F609" s="189"/>
      <c r="G609" s="189"/>
    </row>
    <row r="610" spans="3:7" x14ac:dyDescent="0.35">
      <c r="C610" s="189"/>
      <c r="D610" s="189"/>
      <c r="F610" s="189"/>
      <c r="G610" s="189"/>
    </row>
    <row r="611" spans="3:7" x14ac:dyDescent="0.35">
      <c r="C611" s="189"/>
      <c r="D611" s="189"/>
      <c r="F611" s="189"/>
      <c r="G611" s="189"/>
    </row>
    <row r="612" spans="3:7" x14ac:dyDescent="0.35">
      <c r="C612" s="189"/>
      <c r="D612" s="189"/>
      <c r="F612" s="189"/>
      <c r="G612" s="189"/>
    </row>
    <row r="613" spans="3:7" x14ac:dyDescent="0.35">
      <c r="C613" s="189"/>
      <c r="D613" s="189"/>
      <c r="F613" s="189"/>
      <c r="G613" s="189"/>
    </row>
    <row r="614" spans="3:7" x14ac:dyDescent="0.35">
      <c r="C614" s="189"/>
      <c r="D614" s="189"/>
      <c r="F614" s="189"/>
      <c r="G614" s="189"/>
    </row>
    <row r="615" spans="3:7" x14ac:dyDescent="0.35">
      <c r="C615" s="189"/>
      <c r="D615" s="189"/>
      <c r="F615" s="189"/>
      <c r="G615" s="189"/>
    </row>
    <row r="616" spans="3:7" x14ac:dyDescent="0.35">
      <c r="C616" s="189"/>
      <c r="D616" s="189"/>
      <c r="F616" s="189"/>
      <c r="G616" s="189"/>
    </row>
    <row r="617" spans="3:7" x14ac:dyDescent="0.35">
      <c r="C617" s="189"/>
      <c r="D617" s="189"/>
      <c r="F617" s="189"/>
      <c r="G617" s="189"/>
    </row>
    <row r="618" spans="3:7" x14ac:dyDescent="0.35">
      <c r="C618" s="189"/>
      <c r="D618" s="189"/>
      <c r="F618" s="189"/>
      <c r="G618" s="189"/>
    </row>
    <row r="619" spans="3:7" x14ac:dyDescent="0.35">
      <c r="C619" s="189"/>
      <c r="D619" s="189"/>
      <c r="F619" s="189"/>
      <c r="G619" s="189"/>
    </row>
    <row r="620" spans="3:7" x14ac:dyDescent="0.35">
      <c r="C620" s="189"/>
      <c r="D620" s="189"/>
      <c r="F620" s="189"/>
      <c r="G620" s="189"/>
    </row>
    <row r="621" spans="3:7" x14ac:dyDescent="0.35">
      <c r="C621" s="189"/>
      <c r="D621" s="189"/>
      <c r="F621" s="189"/>
      <c r="G621" s="189"/>
    </row>
    <row r="622" spans="3:7" x14ac:dyDescent="0.35">
      <c r="C622" s="189"/>
      <c r="D622" s="189"/>
      <c r="F622" s="189"/>
      <c r="G622" s="189"/>
    </row>
    <row r="623" spans="3:7" x14ac:dyDescent="0.35">
      <c r="C623" s="189"/>
      <c r="D623" s="189"/>
      <c r="F623" s="189"/>
      <c r="G623" s="189"/>
    </row>
    <row r="624" spans="3:7" x14ac:dyDescent="0.35">
      <c r="C624" s="189"/>
      <c r="D624" s="189"/>
      <c r="F624" s="189"/>
      <c r="G624" s="189"/>
    </row>
    <row r="625" spans="3:7" x14ac:dyDescent="0.35">
      <c r="C625" s="189"/>
      <c r="D625" s="189"/>
      <c r="F625" s="189"/>
      <c r="G625" s="189"/>
    </row>
    <row r="626" spans="3:7" x14ac:dyDescent="0.35">
      <c r="C626" s="189"/>
      <c r="D626" s="189"/>
      <c r="F626" s="189"/>
      <c r="G626" s="189"/>
    </row>
    <row r="627" spans="3:7" x14ac:dyDescent="0.35">
      <c r="C627" s="189"/>
      <c r="D627" s="189"/>
      <c r="F627" s="189"/>
      <c r="G627" s="189"/>
    </row>
    <row r="628" spans="3:7" x14ac:dyDescent="0.35">
      <c r="C628" s="189"/>
      <c r="D628" s="189"/>
      <c r="F628" s="189"/>
      <c r="G628" s="189"/>
    </row>
    <row r="629" spans="3:7" x14ac:dyDescent="0.35">
      <c r="C629" s="189"/>
      <c r="D629" s="189"/>
      <c r="F629" s="189"/>
      <c r="G629" s="189"/>
    </row>
    <row r="630" spans="3:7" x14ac:dyDescent="0.35">
      <c r="C630" s="189"/>
      <c r="D630" s="189"/>
      <c r="F630" s="189"/>
      <c r="G630" s="189"/>
    </row>
    <row r="631" spans="3:7" x14ac:dyDescent="0.35">
      <c r="C631" s="189"/>
      <c r="D631" s="189"/>
      <c r="F631" s="189"/>
      <c r="G631" s="189"/>
    </row>
    <row r="632" spans="3:7" x14ac:dyDescent="0.35">
      <c r="C632" s="189"/>
      <c r="D632" s="189"/>
      <c r="F632" s="189"/>
      <c r="G632" s="189"/>
    </row>
    <row r="633" spans="3:7" x14ac:dyDescent="0.35">
      <c r="C633" s="189"/>
      <c r="D633" s="189"/>
      <c r="F633" s="189"/>
      <c r="G633" s="189"/>
    </row>
    <row r="634" spans="3:7" x14ac:dyDescent="0.35">
      <c r="C634" s="189"/>
      <c r="D634" s="189"/>
      <c r="F634" s="189"/>
      <c r="G634" s="189"/>
    </row>
    <row r="635" spans="3:7" x14ac:dyDescent="0.35">
      <c r="C635" s="189"/>
      <c r="D635" s="189"/>
      <c r="F635" s="189"/>
      <c r="G635" s="189"/>
    </row>
    <row r="636" spans="3:7" x14ac:dyDescent="0.35">
      <c r="C636" s="189"/>
      <c r="D636" s="189"/>
      <c r="F636" s="189"/>
      <c r="G636" s="189"/>
    </row>
    <row r="637" spans="3:7" x14ac:dyDescent="0.35">
      <c r="C637" s="189"/>
      <c r="D637" s="189"/>
      <c r="F637" s="189"/>
      <c r="G637" s="189"/>
    </row>
    <row r="638" spans="3:7" x14ac:dyDescent="0.35">
      <c r="C638" s="189"/>
      <c r="D638" s="189"/>
      <c r="F638" s="189"/>
      <c r="G638" s="189"/>
    </row>
    <row r="639" spans="3:7" x14ac:dyDescent="0.35">
      <c r="C639" s="189"/>
      <c r="D639" s="189"/>
      <c r="F639" s="189"/>
      <c r="G639" s="189"/>
    </row>
    <row r="640" spans="3:7" x14ac:dyDescent="0.35">
      <c r="C640" s="189"/>
      <c r="D640" s="189"/>
      <c r="F640" s="189"/>
      <c r="G640" s="189"/>
    </row>
    <row r="641" spans="3:7" x14ac:dyDescent="0.35">
      <c r="C641" s="189"/>
      <c r="D641" s="189"/>
      <c r="F641" s="189"/>
      <c r="G641" s="189"/>
    </row>
    <row r="642" spans="3:7" x14ac:dyDescent="0.35">
      <c r="C642" s="189"/>
      <c r="D642" s="189"/>
      <c r="F642" s="189"/>
      <c r="G642" s="189"/>
    </row>
    <row r="643" spans="3:7" x14ac:dyDescent="0.35">
      <c r="C643" s="189"/>
      <c r="D643" s="189"/>
      <c r="F643" s="189"/>
      <c r="G643" s="189"/>
    </row>
    <row r="644" spans="3:7" x14ac:dyDescent="0.35">
      <c r="C644" s="189"/>
      <c r="D644" s="189"/>
      <c r="F644" s="189"/>
      <c r="G644" s="189"/>
    </row>
    <row r="645" spans="3:7" x14ac:dyDescent="0.35">
      <c r="C645" s="189"/>
      <c r="D645" s="189"/>
      <c r="F645" s="189"/>
      <c r="G645" s="189"/>
    </row>
    <row r="646" spans="3:7" x14ac:dyDescent="0.35">
      <c r="C646" s="189"/>
      <c r="D646" s="189"/>
      <c r="F646" s="189"/>
      <c r="G646" s="189"/>
    </row>
    <row r="647" spans="3:7" x14ac:dyDescent="0.35">
      <c r="C647" s="189"/>
      <c r="D647" s="189"/>
      <c r="F647" s="189"/>
      <c r="G647" s="189"/>
    </row>
    <row r="648" spans="3:7" x14ac:dyDescent="0.35">
      <c r="C648" s="189"/>
      <c r="D648" s="189"/>
      <c r="F648" s="189"/>
      <c r="G648" s="189"/>
    </row>
    <row r="649" spans="3:7" x14ac:dyDescent="0.35">
      <c r="C649" s="189"/>
      <c r="D649" s="189"/>
      <c r="F649" s="189"/>
      <c r="G649" s="189"/>
    </row>
    <row r="650" spans="3:7" x14ac:dyDescent="0.35">
      <c r="C650" s="189"/>
      <c r="D650" s="189"/>
      <c r="F650" s="189"/>
      <c r="G650" s="189"/>
    </row>
    <row r="651" spans="3:7" x14ac:dyDescent="0.35">
      <c r="C651" s="189"/>
      <c r="D651" s="189"/>
      <c r="F651" s="189"/>
      <c r="G651" s="189"/>
    </row>
    <row r="652" spans="3:7" x14ac:dyDescent="0.35">
      <c r="C652" s="189"/>
      <c r="D652" s="189"/>
      <c r="F652" s="189"/>
      <c r="G652" s="189"/>
    </row>
    <row r="653" spans="3:7" x14ac:dyDescent="0.35">
      <c r="C653" s="189"/>
      <c r="D653" s="189"/>
      <c r="F653" s="189"/>
      <c r="G653" s="189"/>
    </row>
    <row r="654" spans="3:7" x14ac:dyDescent="0.35">
      <c r="C654" s="189"/>
      <c r="D654" s="189"/>
      <c r="F654" s="189"/>
      <c r="G654" s="189"/>
    </row>
    <row r="655" spans="3:7" x14ac:dyDescent="0.35">
      <c r="C655" s="189"/>
      <c r="D655" s="189"/>
      <c r="F655" s="189"/>
      <c r="G655" s="189"/>
    </row>
    <row r="656" spans="3:7" x14ac:dyDescent="0.35">
      <c r="C656" s="189"/>
      <c r="D656" s="189"/>
      <c r="F656" s="189"/>
      <c r="G656" s="189"/>
    </row>
    <row r="657" spans="3:7" x14ac:dyDescent="0.35">
      <c r="C657" s="189"/>
      <c r="D657" s="189"/>
      <c r="F657" s="189"/>
      <c r="G657" s="189"/>
    </row>
    <row r="658" spans="3:7" x14ac:dyDescent="0.35">
      <c r="C658" s="189"/>
      <c r="D658" s="189"/>
      <c r="F658" s="189"/>
      <c r="G658" s="189"/>
    </row>
    <row r="659" spans="3:7" x14ac:dyDescent="0.35">
      <c r="C659" s="189"/>
      <c r="D659" s="189"/>
      <c r="F659" s="189"/>
      <c r="G659" s="189"/>
    </row>
    <row r="660" spans="3:7" x14ac:dyDescent="0.35">
      <c r="C660" s="189"/>
      <c r="D660" s="189"/>
      <c r="F660" s="189"/>
      <c r="G660" s="189"/>
    </row>
    <row r="661" spans="3:7" x14ac:dyDescent="0.35">
      <c r="C661" s="189"/>
      <c r="D661" s="189"/>
      <c r="F661" s="189"/>
      <c r="G661" s="189"/>
    </row>
    <row r="662" spans="3:7" x14ac:dyDescent="0.35">
      <c r="C662" s="189"/>
      <c r="D662" s="189"/>
      <c r="F662" s="189"/>
      <c r="G662" s="189"/>
    </row>
    <row r="663" spans="3:7" x14ac:dyDescent="0.35">
      <c r="C663" s="189"/>
      <c r="D663" s="189"/>
      <c r="F663" s="189"/>
      <c r="G663" s="189"/>
    </row>
    <row r="664" spans="3:7" x14ac:dyDescent="0.35">
      <c r="C664" s="189"/>
      <c r="D664" s="189"/>
      <c r="F664" s="189"/>
      <c r="G664" s="189"/>
    </row>
    <row r="665" spans="3:7" x14ac:dyDescent="0.35">
      <c r="C665" s="189"/>
      <c r="D665" s="189"/>
      <c r="F665" s="189"/>
      <c r="G665" s="189"/>
    </row>
    <row r="666" spans="3:7" x14ac:dyDescent="0.35">
      <c r="C666" s="189"/>
      <c r="D666" s="189"/>
      <c r="F666" s="189"/>
      <c r="G666" s="189"/>
    </row>
    <row r="667" spans="3:7" x14ac:dyDescent="0.35">
      <c r="C667" s="189"/>
      <c r="D667" s="189"/>
      <c r="F667" s="189"/>
      <c r="G667" s="189"/>
    </row>
    <row r="668" spans="3:7" x14ac:dyDescent="0.35">
      <c r="C668" s="189"/>
      <c r="D668" s="189"/>
      <c r="F668" s="189"/>
      <c r="G668" s="189"/>
    </row>
    <row r="669" spans="3:7" x14ac:dyDescent="0.35">
      <c r="C669" s="189"/>
      <c r="D669" s="189"/>
      <c r="F669" s="189"/>
      <c r="G669" s="189"/>
    </row>
    <row r="670" spans="3:7" x14ac:dyDescent="0.35">
      <c r="C670" s="189"/>
      <c r="D670" s="189"/>
      <c r="F670" s="189"/>
      <c r="G670" s="189"/>
    </row>
    <row r="671" spans="3:7" x14ac:dyDescent="0.35">
      <c r="C671" s="189"/>
      <c r="D671" s="189"/>
      <c r="F671" s="189"/>
      <c r="G671" s="189"/>
    </row>
    <row r="672" spans="3:7" x14ac:dyDescent="0.35">
      <c r="C672" s="189"/>
      <c r="D672" s="189"/>
      <c r="F672" s="189"/>
      <c r="G672" s="189"/>
    </row>
    <row r="673" spans="3:7" x14ac:dyDescent="0.35">
      <c r="C673" s="189"/>
      <c r="D673" s="189"/>
      <c r="F673" s="189"/>
      <c r="G673" s="189"/>
    </row>
    <row r="674" spans="3:7" x14ac:dyDescent="0.35">
      <c r="C674" s="189"/>
      <c r="D674" s="189"/>
      <c r="F674" s="189"/>
      <c r="G674" s="189"/>
    </row>
    <row r="675" spans="3:7" x14ac:dyDescent="0.35">
      <c r="C675" s="189"/>
      <c r="D675" s="189"/>
      <c r="F675" s="189"/>
      <c r="G675" s="189"/>
    </row>
    <row r="676" spans="3:7" x14ac:dyDescent="0.35">
      <c r="C676" s="189"/>
      <c r="D676" s="189"/>
      <c r="F676" s="189"/>
      <c r="G676" s="189"/>
    </row>
    <row r="677" spans="3:7" x14ac:dyDescent="0.35">
      <c r="C677" s="189"/>
      <c r="D677" s="189"/>
      <c r="F677" s="189"/>
      <c r="G677" s="189"/>
    </row>
    <row r="678" spans="3:7" x14ac:dyDescent="0.35">
      <c r="C678" s="189"/>
      <c r="D678" s="189"/>
      <c r="F678" s="189"/>
      <c r="G678" s="189"/>
    </row>
    <row r="679" spans="3:7" x14ac:dyDescent="0.35">
      <c r="C679" s="189"/>
      <c r="D679" s="189"/>
      <c r="F679" s="189"/>
      <c r="G679" s="189"/>
    </row>
    <row r="680" spans="3:7" x14ac:dyDescent="0.35">
      <c r="C680" s="189"/>
      <c r="D680" s="189"/>
      <c r="F680" s="189"/>
      <c r="G680" s="189"/>
    </row>
    <row r="681" spans="3:7" x14ac:dyDescent="0.35">
      <c r="C681" s="189"/>
      <c r="D681" s="189"/>
      <c r="F681" s="189"/>
      <c r="G681" s="189"/>
    </row>
    <row r="682" spans="3:7" x14ac:dyDescent="0.35">
      <c r="C682" s="189"/>
      <c r="D682" s="189"/>
      <c r="F682" s="189"/>
      <c r="G682" s="189"/>
    </row>
    <row r="683" spans="3:7" x14ac:dyDescent="0.35">
      <c r="C683" s="189"/>
      <c r="D683" s="189"/>
      <c r="F683" s="189"/>
      <c r="G683" s="189"/>
    </row>
    <row r="684" spans="3:7" x14ac:dyDescent="0.35">
      <c r="C684" s="189"/>
      <c r="D684" s="189"/>
      <c r="F684" s="189"/>
      <c r="G684" s="189"/>
    </row>
    <row r="685" spans="3:7" x14ac:dyDescent="0.35">
      <c r="C685" s="189"/>
      <c r="D685" s="189"/>
      <c r="F685" s="189"/>
      <c r="G685" s="189"/>
    </row>
    <row r="686" spans="3:7" x14ac:dyDescent="0.35">
      <c r="C686" s="189"/>
      <c r="D686" s="189"/>
      <c r="F686" s="189"/>
      <c r="G686" s="189"/>
    </row>
    <row r="687" spans="3:7" x14ac:dyDescent="0.35">
      <c r="C687" s="189"/>
      <c r="D687" s="189"/>
      <c r="F687" s="189"/>
      <c r="G687" s="189"/>
    </row>
    <row r="688" spans="3:7" x14ac:dyDescent="0.35">
      <c r="C688" s="189"/>
      <c r="D688" s="189"/>
      <c r="F688" s="189"/>
      <c r="G688" s="189"/>
    </row>
    <row r="689" spans="3:7" x14ac:dyDescent="0.35">
      <c r="C689" s="189"/>
      <c r="D689" s="189"/>
      <c r="F689" s="189"/>
      <c r="G689" s="189"/>
    </row>
    <row r="690" spans="3:7" x14ac:dyDescent="0.35">
      <c r="C690" s="189"/>
      <c r="D690" s="189"/>
      <c r="F690" s="189"/>
      <c r="G690" s="189"/>
    </row>
    <row r="691" spans="3:7" x14ac:dyDescent="0.35">
      <c r="C691" s="189"/>
      <c r="D691" s="189"/>
      <c r="F691" s="189"/>
      <c r="G691" s="189"/>
    </row>
    <row r="692" spans="3:7" x14ac:dyDescent="0.35">
      <c r="C692" s="189"/>
      <c r="D692" s="189"/>
      <c r="F692" s="189"/>
      <c r="G692" s="189"/>
    </row>
    <row r="693" spans="3:7" x14ac:dyDescent="0.35">
      <c r="C693" s="189"/>
      <c r="D693" s="189"/>
      <c r="F693" s="189"/>
      <c r="G693" s="189"/>
    </row>
    <row r="694" spans="3:7" x14ac:dyDescent="0.35">
      <c r="C694" s="189"/>
      <c r="D694" s="189"/>
      <c r="F694" s="189"/>
      <c r="G694" s="189"/>
    </row>
    <row r="695" spans="3:7" x14ac:dyDescent="0.35">
      <c r="C695" s="189"/>
      <c r="D695" s="189"/>
      <c r="F695" s="189"/>
      <c r="G695" s="189"/>
    </row>
    <row r="696" spans="3:7" x14ac:dyDescent="0.35">
      <c r="C696" s="189"/>
      <c r="D696" s="189"/>
      <c r="F696" s="189"/>
      <c r="G696" s="189"/>
    </row>
    <row r="697" spans="3:7" x14ac:dyDescent="0.35">
      <c r="C697" s="189"/>
      <c r="D697" s="189"/>
      <c r="F697" s="189"/>
      <c r="G697" s="189"/>
    </row>
    <row r="698" spans="3:7" x14ac:dyDescent="0.35">
      <c r="C698" s="189"/>
      <c r="D698" s="189"/>
      <c r="F698" s="189"/>
      <c r="G698" s="189"/>
    </row>
    <row r="699" spans="3:7" x14ac:dyDescent="0.35">
      <c r="C699" s="189"/>
      <c r="D699" s="189"/>
      <c r="F699" s="189"/>
      <c r="G699" s="189"/>
    </row>
    <row r="700" spans="3:7" x14ac:dyDescent="0.35">
      <c r="C700" s="189"/>
      <c r="D700" s="189"/>
      <c r="F700" s="189"/>
      <c r="G700" s="189"/>
    </row>
    <row r="701" spans="3:7" x14ac:dyDescent="0.35">
      <c r="C701" s="189"/>
      <c r="D701" s="189"/>
      <c r="F701" s="189"/>
      <c r="G701" s="189"/>
    </row>
    <row r="702" spans="3:7" x14ac:dyDescent="0.35">
      <c r="C702" s="189"/>
      <c r="D702" s="189"/>
      <c r="F702" s="189"/>
      <c r="G702" s="189"/>
    </row>
    <row r="703" spans="3:7" x14ac:dyDescent="0.35">
      <c r="C703" s="189"/>
      <c r="D703" s="189"/>
      <c r="F703" s="189"/>
      <c r="G703" s="189"/>
    </row>
    <row r="704" spans="3:7" x14ac:dyDescent="0.35">
      <c r="C704" s="189"/>
      <c r="D704" s="189"/>
      <c r="F704" s="189"/>
      <c r="G704" s="189"/>
    </row>
    <row r="705" spans="3:7" x14ac:dyDescent="0.35">
      <c r="C705" s="189"/>
      <c r="D705" s="189"/>
      <c r="F705" s="189"/>
      <c r="G705" s="189"/>
    </row>
    <row r="706" spans="3:7" x14ac:dyDescent="0.35">
      <c r="C706" s="189"/>
      <c r="D706" s="189"/>
      <c r="F706" s="189"/>
      <c r="G706" s="189"/>
    </row>
    <row r="707" spans="3:7" x14ac:dyDescent="0.35">
      <c r="C707" s="189"/>
      <c r="D707" s="189"/>
      <c r="F707" s="189"/>
      <c r="G707" s="189"/>
    </row>
    <row r="708" spans="3:7" x14ac:dyDescent="0.35">
      <c r="C708" s="189"/>
      <c r="D708" s="189"/>
      <c r="F708" s="189"/>
      <c r="G708" s="189"/>
    </row>
    <row r="709" spans="3:7" x14ac:dyDescent="0.35">
      <c r="C709" s="189"/>
      <c r="D709" s="189"/>
      <c r="F709" s="189"/>
      <c r="G709" s="189"/>
    </row>
    <row r="710" spans="3:7" x14ac:dyDescent="0.35">
      <c r="C710" s="189"/>
      <c r="D710" s="189"/>
      <c r="F710" s="189"/>
      <c r="G710" s="189"/>
    </row>
    <row r="711" spans="3:7" x14ac:dyDescent="0.35">
      <c r="C711" s="189"/>
      <c r="D711" s="189"/>
      <c r="F711" s="189"/>
      <c r="G711" s="189"/>
    </row>
    <row r="712" spans="3:7" x14ac:dyDescent="0.35">
      <c r="C712" s="189"/>
      <c r="D712" s="189"/>
      <c r="F712" s="189"/>
      <c r="G712" s="189"/>
    </row>
    <row r="713" spans="3:7" x14ac:dyDescent="0.35">
      <c r="C713" s="189"/>
      <c r="D713" s="189"/>
      <c r="F713" s="189"/>
      <c r="G713" s="189"/>
    </row>
    <row r="714" spans="3:7" x14ac:dyDescent="0.35">
      <c r="C714" s="189"/>
      <c r="D714" s="189"/>
      <c r="F714" s="189"/>
      <c r="G714" s="189"/>
    </row>
    <row r="715" spans="3:7" x14ac:dyDescent="0.35">
      <c r="C715" s="189"/>
      <c r="D715" s="189"/>
      <c r="F715" s="189"/>
      <c r="G715" s="189"/>
    </row>
    <row r="716" spans="3:7" x14ac:dyDescent="0.35">
      <c r="C716" s="189"/>
      <c r="D716" s="189"/>
      <c r="F716" s="189"/>
      <c r="G716" s="189"/>
    </row>
    <row r="717" spans="3:7" x14ac:dyDescent="0.35">
      <c r="C717" s="189"/>
      <c r="D717" s="189"/>
      <c r="F717" s="189"/>
      <c r="G717" s="189"/>
    </row>
    <row r="718" spans="3:7" x14ac:dyDescent="0.35">
      <c r="C718" s="189"/>
      <c r="D718" s="189"/>
      <c r="F718" s="189"/>
      <c r="G718" s="189"/>
    </row>
    <row r="719" spans="3:7" x14ac:dyDescent="0.35">
      <c r="C719" s="189"/>
      <c r="D719" s="189"/>
      <c r="F719" s="189"/>
      <c r="G719" s="189"/>
    </row>
    <row r="720" spans="3:7" x14ac:dyDescent="0.35">
      <c r="C720" s="189"/>
      <c r="D720" s="189"/>
      <c r="F720" s="189"/>
      <c r="G720" s="189"/>
    </row>
    <row r="721" spans="3:7" x14ac:dyDescent="0.35">
      <c r="C721" s="189"/>
      <c r="D721" s="189"/>
      <c r="F721" s="189"/>
      <c r="G721" s="189"/>
    </row>
    <row r="722" spans="3:7" x14ac:dyDescent="0.35">
      <c r="C722" s="189"/>
      <c r="D722" s="189"/>
      <c r="F722" s="189"/>
      <c r="G722" s="189"/>
    </row>
    <row r="723" spans="3:7" x14ac:dyDescent="0.35">
      <c r="C723" s="189"/>
      <c r="D723" s="189"/>
      <c r="F723" s="189"/>
      <c r="G723" s="189"/>
    </row>
    <row r="724" spans="3:7" x14ac:dyDescent="0.35">
      <c r="C724" s="189"/>
      <c r="D724" s="189"/>
      <c r="F724" s="189"/>
      <c r="G724" s="189"/>
    </row>
    <row r="725" spans="3:7" x14ac:dyDescent="0.35">
      <c r="C725" s="189"/>
      <c r="D725" s="189"/>
      <c r="F725" s="189"/>
      <c r="G725" s="189"/>
    </row>
    <row r="726" spans="3:7" x14ac:dyDescent="0.35">
      <c r="C726" s="189"/>
      <c r="D726" s="189"/>
      <c r="F726" s="189"/>
      <c r="G726" s="189"/>
    </row>
    <row r="727" spans="3:7" x14ac:dyDescent="0.35">
      <c r="C727" s="189"/>
      <c r="D727" s="189"/>
      <c r="F727" s="189"/>
      <c r="G727" s="189"/>
    </row>
    <row r="728" spans="3:7" x14ac:dyDescent="0.35">
      <c r="C728" s="189"/>
      <c r="D728" s="189"/>
      <c r="F728" s="189"/>
      <c r="G728" s="189"/>
    </row>
    <row r="729" spans="3:7" x14ac:dyDescent="0.35">
      <c r="C729" s="189"/>
      <c r="D729" s="189"/>
      <c r="F729" s="189"/>
      <c r="G729" s="189"/>
    </row>
    <row r="730" spans="3:7" x14ac:dyDescent="0.35">
      <c r="C730" s="189"/>
      <c r="D730" s="189"/>
      <c r="F730" s="189"/>
      <c r="G730" s="189"/>
    </row>
    <row r="731" spans="3:7" x14ac:dyDescent="0.35">
      <c r="C731" s="189"/>
      <c r="D731" s="189"/>
      <c r="F731" s="189"/>
      <c r="G731" s="189"/>
    </row>
    <row r="732" spans="3:7" x14ac:dyDescent="0.35">
      <c r="C732" s="189"/>
      <c r="D732" s="189"/>
      <c r="F732" s="189"/>
      <c r="G732" s="189"/>
    </row>
    <row r="733" spans="3:7" x14ac:dyDescent="0.35">
      <c r="C733" s="189"/>
      <c r="D733" s="189"/>
      <c r="F733" s="189"/>
      <c r="G733" s="189"/>
    </row>
    <row r="734" spans="3:7" x14ac:dyDescent="0.35">
      <c r="C734" s="189"/>
      <c r="D734" s="189"/>
      <c r="F734" s="189"/>
      <c r="G734" s="189"/>
    </row>
    <row r="735" spans="3:7" x14ac:dyDescent="0.35">
      <c r="C735" s="189"/>
      <c r="D735" s="189"/>
      <c r="F735" s="189"/>
      <c r="G735" s="189"/>
    </row>
    <row r="736" spans="3:7" x14ac:dyDescent="0.35">
      <c r="C736" s="189"/>
      <c r="D736" s="189"/>
      <c r="F736" s="189"/>
      <c r="G736" s="189"/>
    </row>
    <row r="737" spans="3:7" x14ac:dyDescent="0.35">
      <c r="C737" s="189"/>
      <c r="D737" s="189"/>
      <c r="F737" s="189"/>
      <c r="G737" s="189"/>
    </row>
    <row r="738" spans="3:7" x14ac:dyDescent="0.35">
      <c r="C738" s="189"/>
      <c r="D738" s="189"/>
      <c r="F738" s="189"/>
      <c r="G738" s="189"/>
    </row>
    <row r="739" spans="3:7" x14ac:dyDescent="0.35">
      <c r="C739" s="189"/>
      <c r="D739" s="189"/>
      <c r="F739" s="189"/>
      <c r="G739" s="189"/>
    </row>
    <row r="740" spans="3:7" x14ac:dyDescent="0.35">
      <c r="C740" s="189"/>
      <c r="D740" s="189"/>
      <c r="F740" s="189"/>
      <c r="G740" s="189"/>
    </row>
    <row r="741" spans="3:7" x14ac:dyDescent="0.35">
      <c r="C741" s="189"/>
      <c r="D741" s="189"/>
      <c r="F741" s="189"/>
      <c r="G741" s="189"/>
    </row>
    <row r="742" spans="3:7" x14ac:dyDescent="0.35">
      <c r="C742" s="189"/>
      <c r="D742" s="189"/>
      <c r="F742" s="189"/>
      <c r="G742" s="189"/>
    </row>
    <row r="743" spans="3:7" x14ac:dyDescent="0.35">
      <c r="C743" s="189"/>
      <c r="D743" s="189"/>
      <c r="F743" s="189"/>
      <c r="G743" s="189"/>
    </row>
    <row r="744" spans="3:7" x14ac:dyDescent="0.35">
      <c r="C744" s="189"/>
      <c r="D744" s="189"/>
      <c r="F744" s="189"/>
      <c r="G744" s="189"/>
    </row>
    <row r="745" spans="3:7" x14ac:dyDescent="0.35">
      <c r="C745" s="189"/>
      <c r="D745" s="189"/>
      <c r="F745" s="189"/>
      <c r="G745" s="189"/>
    </row>
    <row r="746" spans="3:7" x14ac:dyDescent="0.35">
      <c r="C746" s="189"/>
      <c r="D746" s="189"/>
      <c r="F746" s="189"/>
      <c r="G746" s="189"/>
    </row>
    <row r="747" spans="3:7" x14ac:dyDescent="0.35">
      <c r="C747" s="189"/>
      <c r="D747" s="189"/>
      <c r="F747" s="189"/>
      <c r="G747" s="189"/>
    </row>
    <row r="748" spans="3:7" x14ac:dyDescent="0.35">
      <c r="C748" s="189"/>
      <c r="D748" s="189"/>
      <c r="F748" s="189"/>
      <c r="G748" s="189"/>
    </row>
    <row r="749" spans="3:7" x14ac:dyDescent="0.35">
      <c r="C749" s="189"/>
      <c r="D749" s="189"/>
      <c r="F749" s="189"/>
      <c r="G749" s="189"/>
    </row>
    <row r="750" spans="3:7" x14ac:dyDescent="0.35">
      <c r="C750" s="189"/>
      <c r="D750" s="189"/>
      <c r="F750" s="189"/>
      <c r="G750" s="189"/>
    </row>
    <row r="751" spans="3:7" x14ac:dyDescent="0.35">
      <c r="C751" s="189"/>
      <c r="D751" s="189"/>
      <c r="F751" s="189"/>
      <c r="G751" s="189"/>
    </row>
    <row r="752" spans="3:7" x14ac:dyDescent="0.35">
      <c r="C752" s="189"/>
      <c r="D752" s="189"/>
      <c r="F752" s="189"/>
      <c r="G752" s="189"/>
    </row>
    <row r="753" spans="3:7" x14ac:dyDescent="0.35">
      <c r="C753" s="189"/>
      <c r="D753" s="189"/>
      <c r="F753" s="189"/>
      <c r="G753" s="189"/>
    </row>
    <row r="754" spans="3:7" x14ac:dyDescent="0.35">
      <c r="C754" s="189"/>
      <c r="D754" s="189"/>
      <c r="F754" s="189"/>
      <c r="G754" s="189"/>
    </row>
    <row r="755" spans="3:7" x14ac:dyDescent="0.35">
      <c r="C755" s="189"/>
      <c r="D755" s="189"/>
      <c r="F755" s="189"/>
      <c r="G755" s="189"/>
    </row>
    <row r="756" spans="3:7" x14ac:dyDescent="0.35">
      <c r="C756" s="189"/>
      <c r="D756" s="189"/>
      <c r="F756" s="189"/>
      <c r="G756" s="189"/>
    </row>
    <row r="757" spans="3:7" x14ac:dyDescent="0.35">
      <c r="C757" s="189"/>
      <c r="D757" s="189"/>
      <c r="F757" s="189"/>
      <c r="G757" s="189"/>
    </row>
    <row r="758" spans="3:7" x14ac:dyDescent="0.35">
      <c r="C758" s="189"/>
      <c r="D758" s="189"/>
      <c r="F758" s="189"/>
      <c r="G758" s="189"/>
    </row>
    <row r="759" spans="3:7" x14ac:dyDescent="0.35">
      <c r="C759" s="189"/>
      <c r="D759" s="189"/>
      <c r="F759" s="189"/>
      <c r="G759" s="189"/>
    </row>
    <row r="760" spans="3:7" x14ac:dyDescent="0.35">
      <c r="C760" s="189"/>
      <c r="D760" s="189"/>
      <c r="F760" s="189"/>
      <c r="G760" s="189"/>
    </row>
    <row r="761" spans="3:7" x14ac:dyDescent="0.35">
      <c r="C761" s="189"/>
      <c r="D761" s="189"/>
      <c r="F761" s="189"/>
      <c r="G761" s="189"/>
    </row>
    <row r="762" spans="3:7" x14ac:dyDescent="0.35">
      <c r="C762" s="189"/>
      <c r="D762" s="189"/>
      <c r="F762" s="189"/>
      <c r="G762" s="189"/>
    </row>
    <row r="763" spans="3:7" x14ac:dyDescent="0.35">
      <c r="C763" s="189"/>
      <c r="D763" s="189"/>
      <c r="F763" s="189"/>
      <c r="G763" s="189"/>
    </row>
    <row r="764" spans="3:7" x14ac:dyDescent="0.35">
      <c r="C764" s="189"/>
      <c r="D764" s="189"/>
      <c r="F764" s="189"/>
      <c r="G764" s="189"/>
    </row>
    <row r="765" spans="3:7" x14ac:dyDescent="0.35">
      <c r="C765" s="189"/>
      <c r="D765" s="189"/>
      <c r="F765" s="189"/>
      <c r="G765" s="189"/>
    </row>
    <row r="766" spans="3:7" x14ac:dyDescent="0.35">
      <c r="C766" s="189"/>
      <c r="D766" s="189"/>
      <c r="F766" s="189"/>
      <c r="G766" s="189"/>
    </row>
    <row r="767" spans="3:7" x14ac:dyDescent="0.35">
      <c r="C767" s="189"/>
      <c r="D767" s="189"/>
      <c r="F767" s="189"/>
      <c r="G767" s="189"/>
    </row>
    <row r="768" spans="3:7" x14ac:dyDescent="0.35">
      <c r="C768" s="189"/>
      <c r="D768" s="189"/>
      <c r="F768" s="189"/>
      <c r="G768" s="189"/>
    </row>
    <row r="769" spans="3:7" x14ac:dyDescent="0.35">
      <c r="C769" s="189"/>
      <c r="D769" s="189"/>
      <c r="F769" s="189"/>
      <c r="G769" s="189"/>
    </row>
    <row r="770" spans="3:7" x14ac:dyDescent="0.35">
      <c r="C770" s="189"/>
      <c r="D770" s="189"/>
      <c r="F770" s="189"/>
      <c r="G770" s="189"/>
    </row>
    <row r="771" spans="3:7" x14ac:dyDescent="0.35">
      <c r="C771" s="189"/>
      <c r="D771" s="189"/>
      <c r="F771" s="189"/>
      <c r="G771" s="189"/>
    </row>
    <row r="772" spans="3:7" x14ac:dyDescent="0.35">
      <c r="C772" s="189"/>
      <c r="D772" s="189"/>
      <c r="F772" s="189"/>
      <c r="G772" s="189"/>
    </row>
    <row r="773" spans="3:7" x14ac:dyDescent="0.35">
      <c r="C773" s="189"/>
      <c r="D773" s="189"/>
      <c r="F773" s="189"/>
      <c r="G773" s="189"/>
    </row>
    <row r="774" spans="3:7" x14ac:dyDescent="0.35">
      <c r="C774" s="189"/>
      <c r="D774" s="189"/>
      <c r="F774" s="189"/>
      <c r="G774" s="189"/>
    </row>
    <row r="775" spans="3:7" x14ac:dyDescent="0.35">
      <c r="C775" s="189"/>
      <c r="D775" s="189"/>
      <c r="F775" s="189"/>
      <c r="G775" s="189"/>
    </row>
    <row r="776" spans="3:7" x14ac:dyDescent="0.35">
      <c r="C776" s="189"/>
      <c r="D776" s="189"/>
      <c r="F776" s="189"/>
      <c r="G776" s="189"/>
    </row>
    <row r="777" spans="3:7" x14ac:dyDescent="0.35">
      <c r="C777" s="189"/>
      <c r="D777" s="189"/>
      <c r="F777" s="189"/>
      <c r="G777" s="189"/>
    </row>
    <row r="778" spans="3:7" x14ac:dyDescent="0.35">
      <c r="C778" s="189"/>
      <c r="D778" s="189"/>
      <c r="F778" s="189"/>
      <c r="G778" s="189"/>
    </row>
    <row r="779" spans="3:7" x14ac:dyDescent="0.35">
      <c r="C779" s="189"/>
      <c r="D779" s="189"/>
      <c r="F779" s="189"/>
      <c r="G779" s="189"/>
    </row>
    <row r="780" spans="3:7" x14ac:dyDescent="0.35">
      <c r="C780" s="189"/>
      <c r="D780" s="189"/>
      <c r="F780" s="189"/>
      <c r="G780" s="189"/>
    </row>
    <row r="781" spans="3:7" x14ac:dyDescent="0.35">
      <c r="C781" s="189"/>
      <c r="D781" s="189"/>
      <c r="F781" s="189"/>
      <c r="G781" s="189"/>
    </row>
    <row r="782" spans="3:7" x14ac:dyDescent="0.35">
      <c r="C782" s="189"/>
      <c r="D782" s="189"/>
      <c r="F782" s="189"/>
      <c r="G782" s="189"/>
    </row>
    <row r="783" spans="3:7" x14ac:dyDescent="0.35">
      <c r="C783" s="189"/>
      <c r="D783" s="189"/>
      <c r="F783" s="189"/>
      <c r="G783" s="189"/>
    </row>
    <row r="784" spans="3:7" x14ac:dyDescent="0.35">
      <c r="C784" s="189"/>
      <c r="D784" s="189"/>
      <c r="F784" s="189"/>
      <c r="G784" s="189"/>
    </row>
    <row r="785" spans="3:7" x14ac:dyDescent="0.35">
      <c r="C785" s="189"/>
      <c r="D785" s="189"/>
      <c r="F785" s="189"/>
      <c r="G785" s="189"/>
    </row>
    <row r="786" spans="3:7" x14ac:dyDescent="0.35">
      <c r="C786" s="189"/>
      <c r="D786" s="189"/>
      <c r="F786" s="189"/>
      <c r="G786" s="189"/>
    </row>
    <row r="787" spans="3:7" x14ac:dyDescent="0.35">
      <c r="C787" s="189"/>
      <c r="D787" s="189"/>
      <c r="F787" s="189"/>
      <c r="G787" s="189"/>
    </row>
    <row r="788" spans="3:7" x14ac:dyDescent="0.35">
      <c r="C788" s="189"/>
      <c r="D788" s="189"/>
      <c r="F788" s="189"/>
      <c r="G788" s="189"/>
    </row>
    <row r="789" spans="3:7" x14ac:dyDescent="0.35">
      <c r="C789" s="189"/>
      <c r="D789" s="189"/>
      <c r="F789" s="189"/>
      <c r="G789" s="189"/>
    </row>
    <row r="790" spans="3:7" x14ac:dyDescent="0.35">
      <c r="C790" s="189"/>
      <c r="D790" s="189"/>
      <c r="F790" s="189"/>
      <c r="G790" s="189"/>
    </row>
    <row r="791" spans="3:7" x14ac:dyDescent="0.35">
      <c r="C791" s="189"/>
      <c r="D791" s="189"/>
      <c r="F791" s="189"/>
      <c r="G791" s="189"/>
    </row>
    <row r="792" spans="3:7" x14ac:dyDescent="0.35">
      <c r="C792" s="189"/>
      <c r="D792" s="189"/>
      <c r="F792" s="189"/>
      <c r="G792" s="189"/>
    </row>
    <row r="793" spans="3:7" x14ac:dyDescent="0.35">
      <c r="C793" s="189"/>
      <c r="D793" s="189"/>
      <c r="F793" s="189"/>
      <c r="G793" s="189"/>
    </row>
    <row r="794" spans="3:7" x14ac:dyDescent="0.35">
      <c r="C794" s="189"/>
      <c r="D794" s="189"/>
      <c r="F794" s="189"/>
      <c r="G794" s="189"/>
    </row>
    <row r="795" spans="3:7" x14ac:dyDescent="0.35">
      <c r="C795" s="189"/>
      <c r="D795" s="189"/>
      <c r="F795" s="189"/>
      <c r="G795" s="189"/>
    </row>
    <row r="796" spans="3:7" x14ac:dyDescent="0.35">
      <c r="C796" s="189"/>
      <c r="D796" s="189"/>
      <c r="F796" s="189"/>
      <c r="G796" s="189"/>
    </row>
    <row r="797" spans="3:7" x14ac:dyDescent="0.35">
      <c r="C797" s="189"/>
      <c r="D797" s="189"/>
      <c r="F797" s="189"/>
      <c r="G797" s="189"/>
    </row>
    <row r="798" spans="3:7" x14ac:dyDescent="0.35">
      <c r="C798" s="189"/>
      <c r="D798" s="189"/>
      <c r="F798" s="189"/>
      <c r="G798" s="189"/>
    </row>
    <row r="799" spans="3:7" x14ac:dyDescent="0.35">
      <c r="C799" s="189"/>
      <c r="D799" s="189"/>
      <c r="F799" s="189"/>
      <c r="G799" s="189"/>
    </row>
    <row r="800" spans="3:7" x14ac:dyDescent="0.35">
      <c r="C800" s="189"/>
      <c r="D800" s="189"/>
      <c r="F800" s="189"/>
      <c r="G800" s="189"/>
    </row>
    <row r="801" spans="3:7" x14ac:dyDescent="0.35">
      <c r="C801" s="189"/>
      <c r="D801" s="189"/>
      <c r="F801" s="189"/>
      <c r="G801" s="189"/>
    </row>
    <row r="802" spans="3:7" x14ac:dyDescent="0.35">
      <c r="C802" s="189"/>
      <c r="D802" s="189"/>
      <c r="F802" s="189"/>
      <c r="G802" s="189"/>
    </row>
    <row r="803" spans="3:7" x14ac:dyDescent="0.35">
      <c r="C803" s="189"/>
      <c r="D803" s="189"/>
      <c r="F803" s="189"/>
      <c r="G803" s="189"/>
    </row>
    <row r="804" spans="3:7" x14ac:dyDescent="0.35">
      <c r="C804" s="189"/>
      <c r="D804" s="189"/>
      <c r="F804" s="189"/>
      <c r="G804" s="189"/>
    </row>
    <row r="805" spans="3:7" x14ac:dyDescent="0.35">
      <c r="C805" s="189"/>
      <c r="D805" s="189"/>
      <c r="F805" s="189"/>
      <c r="G805" s="189"/>
    </row>
    <row r="806" spans="3:7" x14ac:dyDescent="0.35">
      <c r="C806" s="189"/>
      <c r="D806" s="189"/>
      <c r="F806" s="189"/>
      <c r="G806" s="189"/>
    </row>
    <row r="807" spans="3:7" x14ac:dyDescent="0.35">
      <c r="C807" s="189"/>
      <c r="D807" s="189"/>
      <c r="F807" s="189"/>
      <c r="G807" s="189"/>
    </row>
    <row r="808" spans="3:7" x14ac:dyDescent="0.35">
      <c r="C808" s="189"/>
      <c r="D808" s="189"/>
      <c r="F808" s="189"/>
      <c r="G808" s="189"/>
    </row>
    <row r="809" spans="3:7" x14ac:dyDescent="0.35">
      <c r="C809" s="189"/>
      <c r="D809" s="189"/>
      <c r="F809" s="189"/>
      <c r="G809" s="189"/>
    </row>
    <row r="810" spans="3:7" x14ac:dyDescent="0.35">
      <c r="C810" s="189"/>
      <c r="D810" s="189"/>
      <c r="F810" s="189"/>
      <c r="G810" s="189"/>
    </row>
    <row r="811" spans="3:7" x14ac:dyDescent="0.35">
      <c r="C811" s="189"/>
      <c r="D811" s="189"/>
      <c r="F811" s="189"/>
      <c r="G811" s="189"/>
    </row>
    <row r="812" spans="3:7" x14ac:dyDescent="0.35">
      <c r="C812" s="189"/>
      <c r="D812" s="189"/>
      <c r="F812" s="189"/>
      <c r="G812" s="189"/>
    </row>
    <row r="813" spans="3:7" x14ac:dyDescent="0.35">
      <c r="C813" s="189"/>
      <c r="D813" s="189"/>
      <c r="F813" s="189"/>
      <c r="G813" s="189"/>
    </row>
    <row r="814" spans="3:7" x14ac:dyDescent="0.35">
      <c r="C814" s="189"/>
      <c r="D814" s="189"/>
      <c r="F814" s="189"/>
      <c r="G814" s="189"/>
    </row>
    <row r="815" spans="3:7" x14ac:dyDescent="0.35">
      <c r="C815" s="189"/>
      <c r="D815" s="189"/>
      <c r="F815" s="189"/>
      <c r="G815" s="189"/>
    </row>
    <row r="816" spans="3:7" x14ac:dyDescent="0.35">
      <c r="C816" s="189"/>
      <c r="D816" s="189"/>
      <c r="F816" s="189"/>
      <c r="G816" s="189"/>
    </row>
    <row r="817" spans="3:7" x14ac:dyDescent="0.35">
      <c r="C817" s="189"/>
      <c r="D817" s="189"/>
      <c r="F817" s="189"/>
      <c r="G817" s="189"/>
    </row>
    <row r="818" spans="3:7" x14ac:dyDescent="0.35">
      <c r="C818" s="189"/>
      <c r="D818" s="189"/>
      <c r="F818" s="189"/>
      <c r="G818" s="189"/>
    </row>
    <row r="819" spans="3:7" x14ac:dyDescent="0.35">
      <c r="C819" s="189"/>
      <c r="D819" s="189"/>
      <c r="F819" s="189"/>
      <c r="G819" s="189"/>
    </row>
    <row r="820" spans="3:7" x14ac:dyDescent="0.35">
      <c r="C820" s="189"/>
      <c r="D820" s="189"/>
      <c r="F820" s="189"/>
      <c r="G820" s="189"/>
    </row>
    <row r="821" spans="3:7" x14ac:dyDescent="0.35">
      <c r="C821" s="189"/>
      <c r="D821" s="189"/>
      <c r="F821" s="189"/>
      <c r="G821" s="189"/>
    </row>
    <row r="822" spans="3:7" x14ac:dyDescent="0.35">
      <c r="C822" s="189"/>
      <c r="D822" s="189"/>
      <c r="F822" s="189"/>
      <c r="G822" s="189"/>
    </row>
    <row r="823" spans="3:7" x14ac:dyDescent="0.35">
      <c r="C823" s="189"/>
      <c r="D823" s="189"/>
      <c r="F823" s="189"/>
      <c r="G823" s="189"/>
    </row>
    <row r="824" spans="3:7" x14ac:dyDescent="0.35">
      <c r="C824" s="189"/>
      <c r="D824" s="189"/>
      <c r="F824" s="189"/>
      <c r="G824" s="189"/>
    </row>
    <row r="825" spans="3:7" x14ac:dyDescent="0.35">
      <c r="C825" s="189"/>
      <c r="D825" s="189"/>
      <c r="F825" s="189"/>
      <c r="G825" s="189"/>
    </row>
    <row r="826" spans="3:7" x14ac:dyDescent="0.35">
      <c r="C826" s="189"/>
      <c r="D826" s="189"/>
      <c r="F826" s="189"/>
      <c r="G826" s="189"/>
    </row>
    <row r="827" spans="3:7" x14ac:dyDescent="0.35">
      <c r="C827" s="189"/>
      <c r="D827" s="189"/>
      <c r="F827" s="189"/>
      <c r="G827" s="189"/>
    </row>
    <row r="828" spans="3:7" x14ac:dyDescent="0.35">
      <c r="C828" s="189"/>
      <c r="D828" s="189"/>
      <c r="F828" s="189"/>
      <c r="G828" s="189"/>
    </row>
    <row r="829" spans="3:7" x14ac:dyDescent="0.35">
      <c r="C829" s="189"/>
      <c r="D829" s="189"/>
      <c r="F829" s="189"/>
      <c r="G829" s="189"/>
    </row>
    <row r="830" spans="3:7" x14ac:dyDescent="0.35">
      <c r="C830" s="189"/>
      <c r="D830" s="189"/>
      <c r="F830" s="189"/>
      <c r="G830" s="189"/>
    </row>
    <row r="831" spans="3:7" x14ac:dyDescent="0.35">
      <c r="C831" s="189"/>
      <c r="D831" s="189"/>
      <c r="F831" s="189"/>
      <c r="G831" s="189"/>
    </row>
    <row r="832" spans="3:7" x14ac:dyDescent="0.35">
      <c r="C832" s="189"/>
      <c r="D832" s="189"/>
      <c r="F832" s="189"/>
      <c r="G832" s="189"/>
    </row>
    <row r="833" spans="3:7" x14ac:dyDescent="0.35">
      <c r="C833" s="189"/>
      <c r="D833" s="189"/>
      <c r="F833" s="189"/>
      <c r="G833" s="189"/>
    </row>
    <row r="834" spans="3:7" x14ac:dyDescent="0.35">
      <c r="C834" s="189"/>
      <c r="D834" s="189"/>
      <c r="F834" s="189"/>
      <c r="G834" s="189"/>
    </row>
    <row r="835" spans="3:7" x14ac:dyDescent="0.35">
      <c r="C835" s="189"/>
      <c r="D835" s="189"/>
      <c r="F835" s="189"/>
      <c r="G835" s="189"/>
    </row>
    <row r="836" spans="3:7" x14ac:dyDescent="0.35">
      <c r="C836" s="189"/>
      <c r="D836" s="189"/>
      <c r="F836" s="189"/>
      <c r="G836" s="189"/>
    </row>
    <row r="837" spans="3:7" x14ac:dyDescent="0.35">
      <c r="C837" s="189"/>
      <c r="D837" s="189"/>
      <c r="F837" s="189"/>
      <c r="G837" s="189"/>
    </row>
    <row r="838" spans="3:7" x14ac:dyDescent="0.35">
      <c r="C838" s="189"/>
      <c r="D838" s="189"/>
      <c r="F838" s="189"/>
      <c r="G838" s="189"/>
    </row>
    <row r="839" spans="3:7" x14ac:dyDescent="0.35">
      <c r="C839" s="189"/>
      <c r="D839" s="189"/>
      <c r="F839" s="189"/>
      <c r="G839" s="189"/>
    </row>
    <row r="840" spans="3:7" x14ac:dyDescent="0.35">
      <c r="C840" s="189"/>
      <c r="D840" s="189"/>
      <c r="F840" s="189"/>
      <c r="G840" s="189"/>
    </row>
    <row r="841" spans="3:7" x14ac:dyDescent="0.35">
      <c r="C841" s="189"/>
      <c r="D841" s="189"/>
      <c r="F841" s="189"/>
      <c r="G841" s="189"/>
    </row>
    <row r="842" spans="3:7" x14ac:dyDescent="0.35">
      <c r="C842" s="189"/>
      <c r="D842" s="189"/>
      <c r="F842" s="189"/>
      <c r="G842" s="189"/>
    </row>
    <row r="843" spans="3:7" x14ac:dyDescent="0.35">
      <c r="C843" s="189"/>
      <c r="D843" s="189"/>
      <c r="F843" s="189"/>
      <c r="G843" s="189"/>
    </row>
    <row r="844" spans="3:7" x14ac:dyDescent="0.35">
      <c r="C844" s="189"/>
      <c r="D844" s="189"/>
      <c r="F844" s="189"/>
      <c r="G844" s="189"/>
    </row>
    <row r="845" spans="3:7" x14ac:dyDescent="0.35">
      <c r="C845" s="189"/>
      <c r="D845" s="189"/>
      <c r="F845" s="189"/>
      <c r="G845" s="189"/>
    </row>
    <row r="846" spans="3:7" x14ac:dyDescent="0.35">
      <c r="C846" s="189"/>
      <c r="D846" s="189"/>
      <c r="F846" s="189"/>
      <c r="G846" s="189"/>
    </row>
    <row r="847" spans="3:7" x14ac:dyDescent="0.35">
      <c r="C847" s="189"/>
      <c r="D847" s="189"/>
      <c r="F847" s="189"/>
      <c r="G847" s="189"/>
    </row>
    <row r="848" spans="3:7" x14ac:dyDescent="0.35">
      <c r="C848" s="189"/>
      <c r="D848" s="189"/>
      <c r="F848" s="189"/>
      <c r="G848" s="189"/>
    </row>
    <row r="849" spans="3:7" x14ac:dyDescent="0.35">
      <c r="C849" s="189"/>
      <c r="D849" s="189"/>
      <c r="F849" s="189"/>
      <c r="G849" s="189"/>
    </row>
    <row r="850" spans="3:7" x14ac:dyDescent="0.35">
      <c r="C850" s="189"/>
      <c r="D850" s="189"/>
      <c r="F850" s="189"/>
      <c r="G850" s="189"/>
    </row>
    <row r="851" spans="3:7" x14ac:dyDescent="0.35">
      <c r="C851" s="189"/>
      <c r="D851" s="189"/>
      <c r="F851" s="189"/>
      <c r="G851" s="189"/>
    </row>
    <row r="852" spans="3:7" x14ac:dyDescent="0.35">
      <c r="C852" s="189"/>
      <c r="D852" s="189"/>
      <c r="F852" s="189"/>
      <c r="G852" s="189"/>
    </row>
    <row r="853" spans="3:7" x14ac:dyDescent="0.35">
      <c r="C853" s="189"/>
      <c r="D853" s="189"/>
      <c r="F853" s="189"/>
      <c r="G853" s="189"/>
    </row>
    <row r="854" spans="3:7" x14ac:dyDescent="0.35">
      <c r="C854" s="189"/>
      <c r="D854" s="189"/>
      <c r="F854" s="189"/>
      <c r="G854" s="189"/>
    </row>
    <row r="855" spans="3:7" x14ac:dyDescent="0.35">
      <c r="C855" s="189"/>
      <c r="D855" s="189"/>
      <c r="F855" s="189"/>
      <c r="G855" s="189"/>
    </row>
    <row r="856" spans="3:7" x14ac:dyDescent="0.35">
      <c r="C856" s="189"/>
      <c r="D856" s="189"/>
      <c r="F856" s="189"/>
      <c r="G856" s="189"/>
    </row>
    <row r="857" spans="3:7" x14ac:dyDescent="0.35">
      <c r="C857" s="189"/>
      <c r="D857" s="189"/>
      <c r="F857" s="189"/>
      <c r="G857" s="189"/>
    </row>
    <row r="858" spans="3:7" x14ac:dyDescent="0.35">
      <c r="C858" s="189"/>
      <c r="D858" s="189"/>
      <c r="F858" s="189"/>
      <c r="G858" s="189"/>
    </row>
    <row r="859" spans="3:7" x14ac:dyDescent="0.35">
      <c r="C859" s="189"/>
      <c r="D859" s="189"/>
      <c r="F859" s="189"/>
      <c r="G859" s="189"/>
    </row>
    <row r="860" spans="3:7" x14ac:dyDescent="0.35">
      <c r="C860" s="189"/>
      <c r="D860" s="189"/>
      <c r="F860" s="189"/>
      <c r="G860" s="189"/>
    </row>
    <row r="861" spans="3:7" x14ac:dyDescent="0.35">
      <c r="C861" s="189"/>
      <c r="D861" s="189"/>
      <c r="F861" s="189"/>
      <c r="G861" s="189"/>
    </row>
    <row r="862" spans="3:7" x14ac:dyDescent="0.35">
      <c r="C862" s="189"/>
      <c r="D862" s="189"/>
      <c r="F862" s="189"/>
      <c r="G862" s="189"/>
    </row>
    <row r="863" spans="3:7" x14ac:dyDescent="0.35">
      <c r="C863" s="189"/>
      <c r="D863" s="189"/>
      <c r="F863" s="189"/>
      <c r="G863" s="189"/>
    </row>
    <row r="864" spans="3:7" x14ac:dyDescent="0.35">
      <c r="C864" s="189"/>
      <c r="D864" s="189"/>
      <c r="F864" s="189"/>
      <c r="G864" s="189"/>
    </row>
    <row r="865" spans="3:7" x14ac:dyDescent="0.35">
      <c r="C865" s="189"/>
      <c r="D865" s="189"/>
      <c r="F865" s="189"/>
      <c r="G865" s="189"/>
    </row>
    <row r="866" spans="3:7" x14ac:dyDescent="0.35">
      <c r="C866" s="189"/>
      <c r="D866" s="189"/>
      <c r="F866" s="189"/>
      <c r="G866" s="189"/>
    </row>
    <row r="867" spans="3:7" x14ac:dyDescent="0.35">
      <c r="C867" s="189"/>
      <c r="D867" s="189"/>
      <c r="F867" s="189"/>
      <c r="G867" s="189"/>
    </row>
    <row r="868" spans="3:7" x14ac:dyDescent="0.35">
      <c r="C868" s="189"/>
      <c r="D868" s="189"/>
      <c r="F868" s="189"/>
      <c r="G868" s="189"/>
    </row>
    <row r="869" spans="3:7" x14ac:dyDescent="0.35">
      <c r="C869" s="189"/>
      <c r="D869" s="189"/>
      <c r="F869" s="189"/>
      <c r="G869" s="189"/>
    </row>
    <row r="870" spans="3:7" x14ac:dyDescent="0.35">
      <c r="C870" s="189"/>
      <c r="D870" s="189"/>
      <c r="F870" s="189"/>
      <c r="G870" s="189"/>
    </row>
    <row r="871" spans="3:7" x14ac:dyDescent="0.35">
      <c r="C871" s="189"/>
      <c r="D871" s="189"/>
      <c r="F871" s="189"/>
      <c r="G871" s="189"/>
    </row>
    <row r="872" spans="3:7" x14ac:dyDescent="0.35">
      <c r="C872" s="189"/>
      <c r="D872" s="189"/>
      <c r="F872" s="189"/>
      <c r="G872" s="189"/>
    </row>
    <row r="873" spans="3:7" x14ac:dyDescent="0.35">
      <c r="C873" s="189"/>
      <c r="D873" s="189"/>
      <c r="F873" s="189"/>
      <c r="G873" s="189"/>
    </row>
    <row r="874" spans="3:7" x14ac:dyDescent="0.35">
      <c r="C874" s="189"/>
      <c r="D874" s="189"/>
      <c r="F874" s="189"/>
      <c r="G874" s="189"/>
    </row>
    <row r="875" spans="3:7" x14ac:dyDescent="0.35">
      <c r="C875" s="189"/>
      <c r="D875" s="189"/>
      <c r="F875" s="189"/>
      <c r="G875" s="189"/>
    </row>
    <row r="876" spans="3:7" x14ac:dyDescent="0.35">
      <c r="C876" s="189"/>
      <c r="D876" s="189"/>
      <c r="F876" s="189"/>
      <c r="G876" s="189"/>
    </row>
    <row r="877" spans="3:7" x14ac:dyDescent="0.35">
      <c r="C877" s="189"/>
      <c r="D877" s="189"/>
      <c r="F877" s="189"/>
      <c r="G877" s="189"/>
    </row>
    <row r="878" spans="3:7" x14ac:dyDescent="0.35">
      <c r="C878" s="189"/>
      <c r="D878" s="189"/>
      <c r="F878" s="189"/>
      <c r="G878" s="189"/>
    </row>
    <row r="879" spans="3:7" x14ac:dyDescent="0.35">
      <c r="C879" s="189"/>
      <c r="D879" s="189"/>
      <c r="F879" s="189"/>
      <c r="G879" s="189"/>
    </row>
    <row r="880" spans="3:7" x14ac:dyDescent="0.35">
      <c r="C880" s="189"/>
      <c r="D880" s="189"/>
      <c r="F880" s="189"/>
      <c r="G880" s="189"/>
    </row>
    <row r="881" spans="3:7" x14ac:dyDescent="0.35">
      <c r="C881" s="189"/>
      <c r="D881" s="189"/>
      <c r="F881" s="189"/>
      <c r="G881" s="189"/>
    </row>
    <row r="882" spans="3:7" x14ac:dyDescent="0.35">
      <c r="C882" s="189"/>
      <c r="D882" s="189"/>
      <c r="F882" s="189"/>
      <c r="G882" s="189"/>
    </row>
    <row r="883" spans="3:7" x14ac:dyDescent="0.35">
      <c r="C883" s="189"/>
      <c r="D883" s="189"/>
      <c r="F883" s="189"/>
      <c r="G883" s="189"/>
    </row>
    <row r="884" spans="3:7" x14ac:dyDescent="0.35">
      <c r="C884" s="189"/>
      <c r="D884" s="189"/>
      <c r="F884" s="189"/>
      <c r="G884" s="189"/>
    </row>
    <row r="885" spans="3:7" x14ac:dyDescent="0.35">
      <c r="C885" s="189"/>
      <c r="D885" s="189"/>
      <c r="F885" s="189"/>
      <c r="G885" s="189"/>
    </row>
    <row r="886" spans="3:7" x14ac:dyDescent="0.35">
      <c r="C886" s="189"/>
      <c r="D886" s="189"/>
      <c r="F886" s="189"/>
      <c r="G886" s="189"/>
    </row>
    <row r="887" spans="3:7" x14ac:dyDescent="0.35">
      <c r="C887" s="189"/>
      <c r="D887" s="189"/>
      <c r="F887" s="189"/>
      <c r="G887" s="189"/>
    </row>
    <row r="888" spans="3:7" x14ac:dyDescent="0.35">
      <c r="C888" s="189"/>
      <c r="D888" s="189"/>
      <c r="F888" s="189"/>
      <c r="G888" s="189"/>
    </row>
    <row r="889" spans="3:7" x14ac:dyDescent="0.35">
      <c r="C889" s="189"/>
      <c r="D889" s="189"/>
      <c r="F889" s="189"/>
      <c r="G889" s="189"/>
    </row>
    <row r="890" spans="3:7" x14ac:dyDescent="0.35">
      <c r="C890" s="189"/>
      <c r="D890" s="189"/>
      <c r="F890" s="189"/>
      <c r="G890" s="189"/>
    </row>
    <row r="891" spans="3:7" x14ac:dyDescent="0.35">
      <c r="C891" s="189"/>
      <c r="D891" s="189"/>
      <c r="F891" s="189"/>
      <c r="G891" s="189"/>
    </row>
    <row r="892" spans="3:7" x14ac:dyDescent="0.35">
      <c r="C892" s="189"/>
      <c r="D892" s="189"/>
      <c r="F892" s="189"/>
      <c r="G892" s="189"/>
    </row>
    <row r="893" spans="3:7" x14ac:dyDescent="0.35">
      <c r="C893" s="189"/>
      <c r="D893" s="189"/>
      <c r="F893" s="189"/>
      <c r="G893" s="189"/>
    </row>
    <row r="894" spans="3:7" x14ac:dyDescent="0.35">
      <c r="C894" s="189"/>
      <c r="D894" s="189"/>
      <c r="F894" s="189"/>
      <c r="G894" s="189"/>
    </row>
    <row r="895" spans="3:7" x14ac:dyDescent="0.35">
      <c r="C895" s="189"/>
      <c r="D895" s="189"/>
      <c r="F895" s="189"/>
      <c r="G895" s="189"/>
    </row>
    <row r="896" spans="3:7" x14ac:dyDescent="0.35">
      <c r="C896" s="189"/>
      <c r="D896" s="189"/>
      <c r="F896" s="189"/>
      <c r="G896" s="189"/>
    </row>
    <row r="897" spans="3:7" x14ac:dyDescent="0.35">
      <c r="C897" s="189"/>
      <c r="D897" s="189"/>
      <c r="F897" s="189"/>
      <c r="G897" s="189"/>
    </row>
    <row r="898" spans="3:7" x14ac:dyDescent="0.35">
      <c r="C898" s="189"/>
      <c r="D898" s="189"/>
      <c r="F898" s="189"/>
      <c r="G898" s="189"/>
    </row>
    <row r="899" spans="3:7" x14ac:dyDescent="0.35">
      <c r="C899" s="189"/>
      <c r="D899" s="189"/>
      <c r="F899" s="189"/>
      <c r="G899" s="189"/>
    </row>
    <row r="900" spans="3:7" x14ac:dyDescent="0.35">
      <c r="C900" s="189"/>
      <c r="D900" s="189"/>
      <c r="F900" s="189"/>
      <c r="G900" s="189"/>
    </row>
    <row r="901" spans="3:7" x14ac:dyDescent="0.35">
      <c r="C901" s="189"/>
      <c r="D901" s="189"/>
      <c r="F901" s="189"/>
      <c r="G901" s="189"/>
    </row>
    <row r="902" spans="3:7" x14ac:dyDescent="0.35">
      <c r="C902" s="189"/>
      <c r="D902" s="189"/>
      <c r="F902" s="189"/>
      <c r="G902" s="189"/>
    </row>
    <row r="903" spans="3:7" x14ac:dyDescent="0.35">
      <c r="C903" s="189"/>
      <c r="D903" s="189"/>
      <c r="F903" s="189"/>
      <c r="G903" s="189"/>
    </row>
    <row r="904" spans="3:7" x14ac:dyDescent="0.35">
      <c r="C904" s="189"/>
      <c r="D904" s="189"/>
      <c r="F904" s="189"/>
      <c r="G904" s="189"/>
    </row>
    <row r="905" spans="3:7" x14ac:dyDescent="0.35">
      <c r="C905" s="189"/>
      <c r="D905" s="189"/>
      <c r="F905" s="189"/>
      <c r="G905" s="189"/>
    </row>
    <row r="906" spans="3:7" x14ac:dyDescent="0.35">
      <c r="C906" s="189"/>
      <c r="D906" s="189"/>
      <c r="F906" s="189"/>
      <c r="G906" s="189"/>
    </row>
    <row r="907" spans="3:7" x14ac:dyDescent="0.35">
      <c r="C907" s="189"/>
      <c r="D907" s="189"/>
      <c r="F907" s="189"/>
      <c r="G907" s="189"/>
    </row>
    <row r="908" spans="3:7" x14ac:dyDescent="0.35">
      <c r="C908" s="189"/>
      <c r="D908" s="189"/>
      <c r="F908" s="189"/>
      <c r="G908" s="189"/>
    </row>
    <row r="909" spans="3:7" x14ac:dyDescent="0.35">
      <c r="C909" s="189"/>
      <c r="D909" s="189"/>
      <c r="F909" s="189"/>
      <c r="G909" s="189"/>
    </row>
    <row r="910" spans="3:7" x14ac:dyDescent="0.35">
      <c r="C910" s="189"/>
      <c r="D910" s="189"/>
      <c r="F910" s="189"/>
      <c r="G910" s="189"/>
    </row>
    <row r="911" spans="3:7" x14ac:dyDescent="0.35">
      <c r="C911" s="189"/>
      <c r="D911" s="189"/>
      <c r="F911" s="189"/>
      <c r="G911" s="189"/>
    </row>
    <row r="912" spans="3:7" x14ac:dyDescent="0.35">
      <c r="C912" s="189"/>
      <c r="D912" s="189"/>
      <c r="F912" s="189"/>
      <c r="G912" s="189"/>
    </row>
    <row r="913" spans="3:7" x14ac:dyDescent="0.35">
      <c r="C913" s="189"/>
      <c r="D913" s="189"/>
      <c r="F913" s="189"/>
      <c r="G913" s="189"/>
    </row>
    <row r="914" spans="3:7" x14ac:dyDescent="0.35">
      <c r="C914" s="189"/>
      <c r="D914" s="189"/>
      <c r="F914" s="189"/>
      <c r="G914" s="189"/>
    </row>
    <row r="915" spans="3:7" x14ac:dyDescent="0.35">
      <c r="C915" s="189"/>
      <c r="D915" s="189"/>
      <c r="F915" s="189"/>
      <c r="G915" s="189"/>
    </row>
    <row r="916" spans="3:7" x14ac:dyDescent="0.35">
      <c r="C916" s="189"/>
      <c r="D916" s="189"/>
      <c r="F916" s="189"/>
      <c r="G916" s="189"/>
    </row>
    <row r="917" spans="3:7" x14ac:dyDescent="0.35">
      <c r="C917" s="189"/>
      <c r="D917" s="189"/>
      <c r="F917" s="189"/>
      <c r="G917" s="189"/>
    </row>
    <row r="918" spans="3:7" x14ac:dyDescent="0.35">
      <c r="C918" s="189"/>
      <c r="D918" s="189"/>
      <c r="F918" s="189"/>
      <c r="G918" s="189"/>
    </row>
    <row r="919" spans="3:7" x14ac:dyDescent="0.35">
      <c r="C919" s="189"/>
      <c r="D919" s="189"/>
      <c r="F919" s="189"/>
      <c r="G919" s="189"/>
    </row>
    <row r="920" spans="3:7" x14ac:dyDescent="0.35">
      <c r="C920" s="189"/>
      <c r="D920" s="189"/>
      <c r="F920" s="189"/>
      <c r="G920" s="189"/>
    </row>
    <row r="921" spans="3:7" x14ac:dyDescent="0.35">
      <c r="C921" s="189"/>
      <c r="D921" s="189"/>
      <c r="F921" s="189"/>
      <c r="G921" s="189"/>
    </row>
    <row r="922" spans="3:7" x14ac:dyDescent="0.35">
      <c r="C922" s="189"/>
      <c r="D922" s="189"/>
      <c r="F922" s="189"/>
      <c r="G922" s="189"/>
    </row>
    <row r="923" spans="3:7" x14ac:dyDescent="0.35">
      <c r="C923" s="189"/>
      <c r="D923" s="189"/>
      <c r="F923" s="189"/>
      <c r="G923" s="189"/>
    </row>
    <row r="924" spans="3:7" x14ac:dyDescent="0.35">
      <c r="C924" s="189"/>
      <c r="D924" s="189"/>
      <c r="F924" s="189"/>
      <c r="G924" s="189"/>
    </row>
    <row r="925" spans="3:7" x14ac:dyDescent="0.35">
      <c r="C925" s="189"/>
      <c r="D925" s="189"/>
      <c r="F925" s="189"/>
      <c r="G925" s="189"/>
    </row>
    <row r="926" spans="3:7" x14ac:dyDescent="0.35">
      <c r="C926" s="189"/>
      <c r="D926" s="189"/>
      <c r="F926" s="189"/>
      <c r="G926" s="189"/>
    </row>
    <row r="927" spans="3:7" x14ac:dyDescent="0.35">
      <c r="C927" s="189"/>
      <c r="D927" s="189"/>
      <c r="F927" s="189"/>
      <c r="G927" s="189"/>
    </row>
    <row r="928" spans="3:7" x14ac:dyDescent="0.35">
      <c r="C928" s="189"/>
      <c r="D928" s="189"/>
      <c r="F928" s="189"/>
      <c r="G928" s="189"/>
    </row>
    <row r="929" spans="3:7" x14ac:dyDescent="0.35">
      <c r="C929" s="189"/>
      <c r="D929" s="189"/>
      <c r="F929" s="189"/>
      <c r="G929" s="189"/>
    </row>
    <row r="930" spans="3:7" x14ac:dyDescent="0.35">
      <c r="C930" s="189"/>
      <c r="D930" s="189"/>
      <c r="F930" s="189"/>
      <c r="G930" s="189"/>
    </row>
    <row r="931" spans="3:7" x14ac:dyDescent="0.35">
      <c r="C931" s="189"/>
      <c r="D931" s="189"/>
      <c r="F931" s="189"/>
      <c r="G931" s="189"/>
    </row>
    <row r="932" spans="3:7" x14ac:dyDescent="0.35">
      <c r="C932" s="189"/>
      <c r="D932" s="189"/>
      <c r="F932" s="189"/>
      <c r="G932" s="189"/>
    </row>
    <row r="933" spans="3:7" x14ac:dyDescent="0.35">
      <c r="C933" s="189"/>
      <c r="D933" s="189"/>
      <c r="F933" s="189"/>
      <c r="G933" s="189"/>
    </row>
    <row r="934" spans="3:7" x14ac:dyDescent="0.35">
      <c r="C934" s="189"/>
      <c r="D934" s="189"/>
      <c r="F934" s="189"/>
      <c r="G934" s="189"/>
    </row>
    <row r="935" spans="3:7" x14ac:dyDescent="0.35">
      <c r="C935" s="189"/>
      <c r="D935" s="189"/>
      <c r="F935" s="189"/>
      <c r="G935" s="189"/>
    </row>
    <row r="936" spans="3:7" x14ac:dyDescent="0.35">
      <c r="C936" s="189"/>
      <c r="D936" s="189"/>
      <c r="F936" s="189"/>
      <c r="G936" s="189"/>
    </row>
    <row r="937" spans="3:7" x14ac:dyDescent="0.35">
      <c r="C937" s="189"/>
      <c r="D937" s="189"/>
      <c r="F937" s="189"/>
      <c r="G937" s="189"/>
    </row>
    <row r="938" spans="3:7" x14ac:dyDescent="0.35">
      <c r="C938" s="189"/>
      <c r="D938" s="189"/>
      <c r="F938" s="189"/>
      <c r="G938" s="189"/>
    </row>
    <row r="939" spans="3:7" x14ac:dyDescent="0.35">
      <c r="C939" s="189"/>
      <c r="D939" s="189"/>
      <c r="F939" s="189"/>
      <c r="G939" s="189"/>
    </row>
    <row r="940" spans="3:7" x14ac:dyDescent="0.35">
      <c r="C940" s="189"/>
      <c r="D940" s="189"/>
      <c r="F940" s="189"/>
      <c r="G940" s="189"/>
    </row>
    <row r="941" spans="3:7" x14ac:dyDescent="0.35">
      <c r="C941" s="189"/>
      <c r="D941" s="189"/>
      <c r="F941" s="189"/>
      <c r="G941" s="189"/>
    </row>
    <row r="942" spans="3:7" x14ac:dyDescent="0.35">
      <c r="C942" s="189"/>
      <c r="D942" s="189"/>
      <c r="F942" s="189"/>
      <c r="G942" s="189"/>
    </row>
    <row r="943" spans="3:7" x14ac:dyDescent="0.35">
      <c r="C943" s="189"/>
      <c r="D943" s="189"/>
      <c r="F943" s="189"/>
      <c r="G943" s="189"/>
    </row>
    <row r="944" spans="3:7" x14ac:dyDescent="0.35">
      <c r="C944" s="189"/>
      <c r="D944" s="189"/>
      <c r="F944" s="189"/>
      <c r="G944" s="189"/>
    </row>
    <row r="945" spans="3:7" x14ac:dyDescent="0.35">
      <c r="C945" s="189"/>
      <c r="D945" s="189"/>
      <c r="F945" s="189"/>
      <c r="G945" s="189"/>
    </row>
    <row r="946" spans="3:7" x14ac:dyDescent="0.35">
      <c r="C946" s="189"/>
      <c r="D946" s="189"/>
      <c r="F946" s="189"/>
      <c r="G946" s="189"/>
    </row>
    <row r="947" spans="3:7" x14ac:dyDescent="0.35">
      <c r="C947" s="189"/>
      <c r="D947" s="189"/>
      <c r="F947" s="189"/>
      <c r="G947" s="189"/>
    </row>
    <row r="948" spans="3:7" x14ac:dyDescent="0.35">
      <c r="C948" s="189"/>
      <c r="D948" s="189"/>
      <c r="F948" s="189"/>
      <c r="G948" s="189"/>
    </row>
    <row r="949" spans="3:7" x14ac:dyDescent="0.35">
      <c r="C949" s="189"/>
      <c r="D949" s="189"/>
      <c r="F949" s="189"/>
      <c r="G949" s="189"/>
    </row>
    <row r="950" spans="3:7" x14ac:dyDescent="0.35">
      <c r="C950" s="189"/>
      <c r="D950" s="189"/>
      <c r="F950" s="189"/>
      <c r="G950" s="189"/>
    </row>
    <row r="951" spans="3:7" x14ac:dyDescent="0.35">
      <c r="C951" s="189"/>
      <c r="D951" s="189"/>
      <c r="F951" s="189"/>
      <c r="G951" s="189"/>
    </row>
    <row r="952" spans="3:7" x14ac:dyDescent="0.35">
      <c r="C952" s="189"/>
      <c r="D952" s="189"/>
      <c r="F952" s="189"/>
      <c r="G952" s="189"/>
    </row>
    <row r="953" spans="3:7" x14ac:dyDescent="0.35">
      <c r="C953" s="189"/>
      <c r="D953" s="189"/>
      <c r="F953" s="189"/>
      <c r="G953" s="189"/>
    </row>
    <row r="954" spans="3:7" x14ac:dyDescent="0.35">
      <c r="C954" s="189"/>
      <c r="D954" s="189"/>
      <c r="F954" s="189"/>
      <c r="G954" s="189"/>
    </row>
    <row r="955" spans="3:7" x14ac:dyDescent="0.35">
      <c r="C955" s="189"/>
      <c r="D955" s="189"/>
      <c r="F955" s="189"/>
      <c r="G955" s="189"/>
    </row>
    <row r="956" spans="3:7" x14ac:dyDescent="0.35">
      <c r="C956" s="189"/>
      <c r="D956" s="189"/>
      <c r="F956" s="189"/>
      <c r="G956" s="189"/>
    </row>
    <row r="957" spans="3:7" x14ac:dyDescent="0.35">
      <c r="C957" s="189"/>
      <c r="D957" s="189"/>
      <c r="F957" s="189"/>
      <c r="G957" s="189"/>
    </row>
    <row r="958" spans="3:7" x14ac:dyDescent="0.35">
      <c r="C958" s="189"/>
      <c r="D958" s="189"/>
      <c r="F958" s="189"/>
      <c r="G958" s="189"/>
    </row>
    <row r="959" spans="3:7" x14ac:dyDescent="0.35">
      <c r="C959" s="189"/>
      <c r="D959" s="189"/>
      <c r="F959" s="189"/>
      <c r="G959" s="189"/>
    </row>
    <row r="960" spans="3:7" x14ac:dyDescent="0.35">
      <c r="C960" s="189"/>
      <c r="D960" s="189"/>
      <c r="F960" s="189"/>
      <c r="G960" s="189"/>
    </row>
    <row r="961" spans="3:7" x14ac:dyDescent="0.35">
      <c r="C961" s="189"/>
      <c r="D961" s="189"/>
      <c r="F961" s="189"/>
      <c r="G961" s="189"/>
    </row>
    <row r="962" spans="3:7" x14ac:dyDescent="0.35">
      <c r="C962" s="189"/>
      <c r="D962" s="189"/>
      <c r="F962" s="189"/>
      <c r="G962" s="189"/>
    </row>
    <row r="963" spans="3:7" x14ac:dyDescent="0.35">
      <c r="C963" s="189"/>
      <c r="D963" s="189"/>
      <c r="F963" s="189"/>
      <c r="G963" s="189"/>
    </row>
    <row r="964" spans="3:7" x14ac:dyDescent="0.35">
      <c r="C964" s="189"/>
      <c r="D964" s="189"/>
      <c r="F964" s="189"/>
      <c r="G964" s="189"/>
    </row>
    <row r="965" spans="3:7" x14ac:dyDescent="0.35">
      <c r="C965" s="189"/>
      <c r="D965" s="189"/>
      <c r="F965" s="189"/>
      <c r="G965" s="189"/>
    </row>
    <row r="966" spans="3:7" x14ac:dyDescent="0.35">
      <c r="C966" s="189"/>
      <c r="D966" s="189"/>
      <c r="F966" s="189"/>
      <c r="G966" s="189"/>
    </row>
    <row r="967" spans="3:7" x14ac:dyDescent="0.35">
      <c r="C967" s="189"/>
      <c r="D967" s="189"/>
      <c r="F967" s="189"/>
      <c r="G967" s="189"/>
    </row>
    <row r="968" spans="3:7" x14ac:dyDescent="0.35">
      <c r="C968" s="189"/>
      <c r="D968" s="189"/>
      <c r="F968" s="189"/>
      <c r="G968" s="189"/>
    </row>
    <row r="969" spans="3:7" x14ac:dyDescent="0.35">
      <c r="C969" s="189"/>
      <c r="D969" s="189"/>
      <c r="F969" s="189"/>
      <c r="G969" s="189"/>
    </row>
    <row r="970" spans="3:7" x14ac:dyDescent="0.35">
      <c r="C970" s="189"/>
      <c r="D970" s="189"/>
      <c r="F970" s="189"/>
      <c r="G970" s="189"/>
    </row>
    <row r="971" spans="3:7" x14ac:dyDescent="0.35">
      <c r="C971" s="189"/>
      <c r="D971" s="189"/>
      <c r="F971" s="189"/>
      <c r="G971" s="189"/>
    </row>
    <row r="972" spans="3:7" x14ac:dyDescent="0.35">
      <c r="C972" s="189"/>
      <c r="D972" s="189"/>
      <c r="F972" s="189"/>
      <c r="G972" s="189"/>
    </row>
    <row r="973" spans="3:7" x14ac:dyDescent="0.35">
      <c r="C973" s="189"/>
      <c r="D973" s="189"/>
      <c r="F973" s="189"/>
      <c r="G973" s="189"/>
    </row>
    <row r="974" spans="3:7" x14ac:dyDescent="0.35">
      <c r="C974" s="189"/>
      <c r="D974" s="189"/>
      <c r="F974" s="189"/>
      <c r="G974" s="189"/>
    </row>
    <row r="975" spans="3:7" x14ac:dyDescent="0.35">
      <c r="C975" s="189"/>
      <c r="D975" s="189"/>
      <c r="F975" s="189"/>
      <c r="G975" s="189"/>
    </row>
    <row r="976" spans="3:7" x14ac:dyDescent="0.35">
      <c r="C976" s="189"/>
      <c r="D976" s="189"/>
      <c r="F976" s="189"/>
      <c r="G976" s="189"/>
    </row>
    <row r="977" spans="3:7" x14ac:dyDescent="0.35">
      <c r="C977" s="189"/>
      <c r="D977" s="189"/>
      <c r="F977" s="189"/>
      <c r="G977" s="189"/>
    </row>
    <row r="978" spans="3:7" x14ac:dyDescent="0.35">
      <c r="C978" s="189"/>
      <c r="D978" s="189"/>
      <c r="F978" s="189"/>
      <c r="G978" s="189"/>
    </row>
    <row r="979" spans="3:7" x14ac:dyDescent="0.35">
      <c r="C979" s="189"/>
      <c r="D979" s="189"/>
      <c r="F979" s="189"/>
      <c r="G979" s="189"/>
    </row>
    <row r="980" spans="3:7" x14ac:dyDescent="0.35">
      <c r="C980" s="189"/>
      <c r="D980" s="189"/>
      <c r="F980" s="189"/>
      <c r="G980" s="189"/>
    </row>
    <row r="981" spans="3:7" x14ac:dyDescent="0.35">
      <c r="C981" s="189"/>
      <c r="D981" s="189"/>
      <c r="F981" s="189"/>
      <c r="G981" s="189"/>
    </row>
    <row r="982" spans="3:7" x14ac:dyDescent="0.35">
      <c r="C982" s="189"/>
      <c r="D982" s="189"/>
      <c r="F982" s="189"/>
      <c r="G982" s="189"/>
    </row>
    <row r="983" spans="3:7" x14ac:dyDescent="0.35">
      <c r="C983" s="189"/>
      <c r="D983" s="189"/>
      <c r="F983" s="189"/>
      <c r="G983" s="189"/>
    </row>
    <row r="984" spans="3:7" x14ac:dyDescent="0.35">
      <c r="C984" s="189"/>
      <c r="D984" s="189"/>
      <c r="F984" s="189"/>
      <c r="G984" s="189"/>
    </row>
    <row r="985" spans="3:7" x14ac:dyDescent="0.35">
      <c r="C985" s="189"/>
      <c r="D985" s="189"/>
      <c r="F985" s="189"/>
      <c r="G985" s="189"/>
    </row>
    <row r="986" spans="3:7" x14ac:dyDescent="0.35">
      <c r="C986" s="189"/>
      <c r="D986" s="189"/>
      <c r="F986" s="189"/>
      <c r="G986" s="189"/>
    </row>
    <row r="987" spans="3:7" x14ac:dyDescent="0.35">
      <c r="C987" s="189"/>
      <c r="D987" s="189"/>
      <c r="F987" s="189"/>
      <c r="G987" s="189"/>
    </row>
    <row r="988" spans="3:7" x14ac:dyDescent="0.35">
      <c r="C988" s="189"/>
      <c r="D988" s="189"/>
      <c r="F988" s="189"/>
      <c r="G988" s="189"/>
    </row>
    <row r="989" spans="3:7" x14ac:dyDescent="0.35">
      <c r="C989" s="189"/>
      <c r="D989" s="189"/>
      <c r="F989" s="189"/>
      <c r="G989" s="189"/>
    </row>
    <row r="990" spans="3:7" x14ac:dyDescent="0.35">
      <c r="C990" s="189"/>
      <c r="D990" s="189"/>
      <c r="F990" s="189"/>
      <c r="G990" s="189"/>
    </row>
    <row r="991" spans="3:7" x14ac:dyDescent="0.35">
      <c r="C991" s="189"/>
      <c r="D991" s="189"/>
      <c r="F991" s="189"/>
      <c r="G991" s="189"/>
    </row>
    <row r="992" spans="3:7" x14ac:dyDescent="0.35">
      <c r="C992" s="189"/>
      <c r="D992" s="189"/>
      <c r="F992" s="189"/>
      <c r="G992" s="189"/>
    </row>
    <row r="993" spans="3:7" x14ac:dyDescent="0.35">
      <c r="C993" s="189"/>
      <c r="D993" s="189"/>
      <c r="F993" s="189"/>
      <c r="G993" s="189"/>
    </row>
    <row r="994" spans="3:7" x14ac:dyDescent="0.35">
      <c r="C994" s="189"/>
      <c r="D994" s="189"/>
      <c r="F994" s="189"/>
      <c r="G994" s="189"/>
    </row>
    <row r="995" spans="3:7" x14ac:dyDescent="0.35">
      <c r="C995" s="189"/>
      <c r="D995" s="189"/>
      <c r="F995" s="189"/>
      <c r="G995" s="189"/>
    </row>
    <row r="996" spans="3:7" x14ac:dyDescent="0.35">
      <c r="C996" s="189"/>
      <c r="D996" s="189"/>
      <c r="F996" s="189"/>
      <c r="G996" s="189"/>
    </row>
    <row r="997" spans="3:7" x14ac:dyDescent="0.35">
      <c r="C997" s="189"/>
      <c r="D997" s="189"/>
      <c r="F997" s="189"/>
      <c r="G997" s="189"/>
    </row>
    <row r="998" spans="3:7" x14ac:dyDescent="0.35">
      <c r="C998" s="189"/>
      <c r="D998" s="189"/>
      <c r="F998" s="189"/>
      <c r="G998" s="189"/>
    </row>
    <row r="999" spans="3:7" x14ac:dyDescent="0.35">
      <c r="C999" s="189"/>
      <c r="D999" s="189"/>
      <c r="F999" s="189"/>
      <c r="G999" s="189"/>
    </row>
    <row r="1000" spans="3:7" x14ac:dyDescent="0.35">
      <c r="C1000" s="189"/>
      <c r="D1000" s="189"/>
      <c r="F1000" s="189"/>
      <c r="G1000" s="189"/>
    </row>
    <row r="1001" spans="3:7" x14ac:dyDescent="0.35">
      <c r="C1001" s="189"/>
      <c r="D1001" s="189"/>
      <c r="F1001" s="189"/>
      <c r="G1001" s="189"/>
    </row>
    <row r="1002" spans="3:7" x14ac:dyDescent="0.35">
      <c r="C1002" s="189"/>
      <c r="D1002" s="189"/>
      <c r="F1002" s="189"/>
      <c r="G1002" s="189"/>
    </row>
    <row r="1003" spans="3:7" x14ac:dyDescent="0.35">
      <c r="C1003" s="189"/>
      <c r="D1003" s="189"/>
      <c r="F1003" s="189"/>
      <c r="G1003" s="189"/>
    </row>
    <row r="1004" spans="3:7" x14ac:dyDescent="0.35">
      <c r="C1004" s="189"/>
      <c r="D1004" s="189"/>
      <c r="F1004" s="189"/>
      <c r="G1004" s="1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GrantInformation</vt:lpstr>
      <vt:lpstr>Summary</vt:lpstr>
      <vt:lpstr>Agreed Budget</vt:lpstr>
      <vt:lpstr>NPAC - detailed cost analysis</vt:lpstr>
      <vt:lpstr>Q1FY1819</vt:lpstr>
      <vt:lpstr>Q2FY1819</vt:lpstr>
      <vt:lpstr>Q3FY1819</vt:lpstr>
      <vt:lpstr>Q4FY1819</vt:lpstr>
      <vt:lpstr>Q1FY1920</vt:lpstr>
      <vt:lpstr>Q2FY1920</vt:lpstr>
      <vt:lpstr>Q3FY1920</vt:lpstr>
      <vt:lpstr>Q4FY1920</vt:lpstr>
      <vt:lpstr>Q1FY2021</vt:lpstr>
      <vt:lpstr>Q2FY2021</vt:lpstr>
      <vt:lpstr>Q3FY2021</vt:lpstr>
      <vt:lpstr>Q4FY2021</vt:lpstr>
      <vt:lpstr>Q1FY2122</vt:lpstr>
      <vt:lpstr>Q2FY2122</vt:lpstr>
      <vt:lpstr>Q3FY2122</vt:lpstr>
      <vt:lpstr>Q4FY2122</vt:lpstr>
      <vt:lpstr>Q1FY2223</vt:lpstr>
      <vt:lpstr>Q2FY2223</vt:lpstr>
      <vt:lpstr>Q3FY2223</vt:lpstr>
      <vt:lpstr>Q4FY2223</vt:lpstr>
      <vt:lpstr>Voucher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Bailes</dc:creator>
  <cp:keywords/>
  <dc:description/>
  <cp:lastModifiedBy>Ben Anderson</cp:lastModifiedBy>
  <cp:revision/>
  <dcterms:created xsi:type="dcterms:W3CDTF">2016-08-30T08:33:25Z</dcterms:created>
  <dcterms:modified xsi:type="dcterms:W3CDTF">2020-08-18T12:45:20Z</dcterms:modified>
  <cp:category/>
  <cp:contentStatus/>
</cp:coreProperties>
</file>