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 Exell\AppData\Local\Box\Box Edit\Documents\rrcPjQ0vVUW7lAELEuai5w==\"/>
    </mc:Choice>
  </mc:AlternateContent>
  <xr:revisionPtr revIDLastSave="0" documentId="13_ncr:1_{992CD52C-DD81-4592-A1C0-C46F12467DC4}" xr6:coauthVersionLast="40" xr6:coauthVersionMax="40" xr10:uidLastSave="{00000000-0000-0000-0000-000000000000}"/>
  <bookViews>
    <workbookView xWindow="0" yWindow="0" windowWidth="20490" windowHeight="7905" activeTab="1" xr2:uid="{00000000-000D-0000-FFFF-FFFF00000000}"/>
  </bookViews>
  <sheets>
    <sheet name="Section 2 Results" sheetId="1" r:id="rId1"/>
    <sheet name="Section 2 Q 9, Output scoring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O8" i="3"/>
  <c r="N8" i="3"/>
  <c r="J8" i="3"/>
  <c r="I8" i="3"/>
  <c r="H8" i="3"/>
  <c r="O7" i="3"/>
  <c r="N7" i="3"/>
  <c r="I7" i="3"/>
  <c r="J7" i="3" s="1"/>
  <c r="H7" i="3"/>
  <c r="O6" i="3"/>
  <c r="N6" i="3"/>
  <c r="J6" i="3"/>
  <c r="I6" i="3"/>
  <c r="H6" i="3"/>
  <c r="O5" i="3"/>
  <c r="N5" i="3"/>
  <c r="I5" i="3"/>
  <c r="J5" i="3" s="1"/>
  <c r="H5" i="3"/>
  <c r="O4" i="3"/>
  <c r="N4" i="3"/>
  <c r="J4" i="3"/>
  <c r="I4" i="3"/>
  <c r="H4" i="3"/>
  <c r="O3" i="3"/>
  <c r="N3" i="3"/>
  <c r="I3" i="3"/>
  <c r="J3" i="3" s="1"/>
  <c r="H3" i="3"/>
  <c r="P8" i="3" l="1"/>
  <c r="P3" i="3"/>
  <c r="P5" i="3"/>
  <c r="P7" i="3"/>
  <c r="P4" i="3"/>
  <c r="P6" i="3"/>
  <c r="F8" i="3"/>
  <c r="F7" i="3"/>
  <c r="F6" i="3"/>
  <c r="F5" i="3"/>
  <c r="F4" i="3"/>
  <c r="F3" i="3"/>
  <c r="F9" i="3" l="1"/>
  <c r="H9" i="3"/>
  <c r="C3" i="3" l="1"/>
  <c r="C4" i="3"/>
  <c r="C5" i="3"/>
  <c r="C6" i="3"/>
  <c r="C7" i="3"/>
  <c r="C8" i="3"/>
  <c r="D9" i="3"/>
  <c r="E9" i="3"/>
  <c r="C19" i="3"/>
  <c r="J9" i="3" l="1"/>
  <c r="C27" i="3" s="1"/>
  <c r="P9" i="3" l="1"/>
  <c r="C13" i="3" l="1"/>
  <c r="C15" i="3" s="1"/>
  <c r="E10" i="3"/>
  <c r="D11" i="1"/>
  <c r="B8" i="1"/>
</calcChain>
</file>

<file path=xl/sharedStrings.xml><?xml version="1.0" encoding="utf-8"?>
<sst xmlns="http://schemas.openxmlformats.org/spreadsheetml/2006/main" count="275" uniqueCount="147">
  <si>
    <t>Beneficiaries reached</t>
  </si>
  <si>
    <t>Progress against milestones</t>
  </si>
  <si>
    <t xml:space="preserve">Have any assumptions underpinning the project theory of change come under challenge or changed in any way? </t>
  </si>
  <si>
    <t>Female</t>
  </si>
  <si>
    <t>LGBTI</t>
  </si>
  <si>
    <t>People living with HIV/AIDS</t>
  </si>
  <si>
    <t>Sex workers</t>
  </si>
  <si>
    <t>Survivors of violence</t>
  </si>
  <si>
    <t>Girls married before age 18</t>
  </si>
  <si>
    <t>Refugees/Internally Displaced/Asylum Seekers</t>
  </si>
  <si>
    <t xml:space="preserve">Indigenous groups </t>
  </si>
  <si>
    <t>Orphans and vulnerable children</t>
  </si>
  <si>
    <t>Extreme poor</t>
  </si>
  <si>
    <t>Urban</t>
  </si>
  <si>
    <t>Rural</t>
  </si>
  <si>
    <t>Age</t>
  </si>
  <si>
    <t>Yes</t>
  </si>
  <si>
    <t>No</t>
  </si>
  <si>
    <t>Other - please specify in this field :</t>
  </si>
  <si>
    <t xml:space="preserve">Please select </t>
  </si>
  <si>
    <t>Please select score</t>
  </si>
  <si>
    <t xml:space="preserve">A++ Output substantially exceeded expectation </t>
  </si>
  <si>
    <t xml:space="preserve">A+ Output moderately exceeded expectation </t>
  </si>
  <si>
    <t xml:space="preserve">A Output met expectation </t>
  </si>
  <si>
    <t xml:space="preserve">B Output moderately did not meet expectation </t>
  </si>
  <si>
    <t xml:space="preserve">C Output substantially did not meet expectation </t>
  </si>
  <si>
    <t xml:space="preserve">A++ Output indicator substantially exceeded expectation </t>
  </si>
  <si>
    <t xml:space="preserve">A+ Output indicator moderately exceeded expectation </t>
  </si>
  <si>
    <t xml:space="preserve">A Output indicator met expectation </t>
  </si>
  <si>
    <t xml:space="preserve">B Output indicator moderately did not meet expectation </t>
  </si>
  <si>
    <t xml:space="preserve">C Output indicator substantially did not meet expectation </t>
  </si>
  <si>
    <t xml:space="preserve">Male </t>
  </si>
  <si>
    <t>Population group</t>
  </si>
  <si>
    <t>Yes/ No</t>
  </si>
  <si>
    <t xml:space="preserve">Vulnerable and marginalised </t>
  </si>
  <si>
    <t>Total number of proposed (target) beneficiaries (from grant agreement)</t>
  </si>
  <si>
    <t>65+</t>
  </si>
  <si>
    <t>Under 5 years</t>
  </si>
  <si>
    <t xml:space="preserve">Please provide a brief explanation [word limit 100]: </t>
  </si>
  <si>
    <t>Of the total number of beneficiaries reached, where possible, please specify the gender breakdown according to different age groups:</t>
  </si>
  <si>
    <t xml:space="preserve">Summary </t>
  </si>
  <si>
    <t>Number of beneficiaries reached so far during the project (cumulative)</t>
  </si>
  <si>
    <t>Number of beneficiaries reached since the last Annual Review</t>
  </si>
  <si>
    <t>High</t>
  </si>
  <si>
    <t>Low</t>
  </si>
  <si>
    <t xml:space="preserve">Estimation of proportion of total beneficiaries reached since the last Annual Review (%) </t>
  </si>
  <si>
    <t>Where possible, please indicate which population groups the project has reached since the last Annual Review:</t>
  </si>
  <si>
    <t>Proportion of target beneficiaries reached to date (%)</t>
  </si>
  <si>
    <t>Output number</t>
  </si>
  <si>
    <t>Risk</t>
  </si>
  <si>
    <t>Medium</t>
  </si>
  <si>
    <t>Assessment</t>
  </si>
  <si>
    <t>Note:</t>
  </si>
  <si>
    <t>Performance</t>
  </si>
  <si>
    <t>Risk score</t>
  </si>
  <si>
    <t>Output numbers</t>
  </si>
  <si>
    <t>Output scoring scale</t>
  </si>
  <si>
    <t>Risk scale</t>
  </si>
  <si>
    <t>Check for score not being input</t>
  </si>
  <si>
    <t>Overall output score - please select</t>
  </si>
  <si>
    <t>15-24</t>
  </si>
  <si>
    <t>5-14 years</t>
  </si>
  <si>
    <t>25-49</t>
  </si>
  <si>
    <t>50-64</t>
  </si>
  <si>
    <t>Cells in blue are automatically calculated</t>
  </si>
  <si>
    <t>People with disabilities (PWD)</t>
  </si>
  <si>
    <r>
      <t>Outcome:</t>
    </r>
    <r>
      <rPr>
        <i/>
        <sz val="11"/>
        <color theme="1"/>
        <rFont val="Calibri Light"/>
        <family val="2"/>
        <scheme val="major"/>
      </rPr>
      <t xml:space="preserve"> Please specify outcome text</t>
    </r>
  </si>
  <si>
    <r>
      <t xml:space="preserve">Outcome Indicator 1: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</si>
  <si>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2: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</si>
  <si>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3: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</si>
  <si>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4: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</si>
  <si>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5: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</si>
  <si>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6: </t>
    </r>
    <r>
      <rPr>
        <i/>
        <sz val="11"/>
        <color theme="1"/>
        <rFont val="Calibri Light"/>
        <family val="2"/>
        <scheme val="major"/>
      </rPr>
      <t>Please specify indicator text</t>
    </r>
  </si>
  <si>
    <t>Section 2: Results</t>
  </si>
  <si>
    <t>Output scoring and risk summary table</t>
  </si>
  <si>
    <t>Outout 6 Scoring</t>
  </si>
  <si>
    <t>Output 5 Scoring</t>
  </si>
  <si>
    <t>Output 4 Scoring</t>
  </si>
  <si>
    <t>Output 3 Scoring</t>
  </si>
  <si>
    <t>Output 2 Scoring</t>
  </si>
  <si>
    <t>Output 1 Scoring</t>
  </si>
  <si>
    <t>Output description</t>
  </si>
  <si>
    <t>Impact weight (%)</t>
  </si>
  <si>
    <t>Impact weighted score</t>
  </si>
  <si>
    <t>Output performance</t>
  </si>
  <si>
    <t>Output risk rating</t>
  </si>
  <si>
    <t>Please describe your project, its context, who has benefitted from it and how and what overall change has been achieved since the last Annual Review. [word limit 150]</t>
  </si>
  <si>
    <r>
      <t xml:space="preserve">Output Indicator 1.1: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</si>
  <si>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1: </t>
    </r>
    <r>
      <rPr>
        <sz val="11"/>
        <color theme="1"/>
        <rFont val="Calibri Light"/>
        <family val="2"/>
        <scheme val="major"/>
      </rPr>
      <t>Please insert output text from your logframe</t>
    </r>
  </si>
  <si>
    <t>Insert here any recommendations for this output from your last annual review: [word limit 100]</t>
  </si>
  <si>
    <r>
      <t xml:space="preserve">Output Indicator 1.2: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</si>
  <si>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1.3: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</si>
  <si>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2: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</si>
  <si>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2.1: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</si>
  <si>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2.2: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</si>
  <si>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2.3: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</si>
  <si>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3: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</si>
  <si>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3.1: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</si>
  <si>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3.2: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</si>
  <si>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3.3: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</si>
  <si>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4: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</si>
  <si>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4.1: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</si>
  <si>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4.2: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</si>
  <si>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4.3: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</si>
  <si>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5.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</si>
  <si>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5.1: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</si>
  <si>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5.2: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</si>
  <si>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5.3: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</si>
  <si>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6.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</si>
  <si>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6.1: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</si>
  <si>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6.2: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</si>
  <si>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6.3: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</si>
  <si>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t>Please complete next sheet - 'output scoring table'</t>
  </si>
  <si>
    <r>
      <t>Milestone: Please insert your final milestone target figure in % and/or figures</t>
    </r>
    <r>
      <rPr>
        <b/>
        <sz val="11"/>
        <color theme="1"/>
        <rFont val="Calibri Light"/>
        <family val="2"/>
        <scheme val="major"/>
      </rPr>
      <t xml:space="preserve"> using the same metric and data as used in your logframe.</t>
    </r>
  </si>
  <si>
    <t>Milestone: Please insert your final milestone target figure in % and/or figures using the same metric and data as used in your logframe.</t>
  </si>
  <si>
    <r>
      <rPr>
        <b/>
        <sz val="11"/>
        <color theme="0"/>
        <rFont val="Calibri Light"/>
        <family val="2"/>
        <scheme val="major"/>
      </rPr>
      <t>Brief narrative analysis of the factors determining the score</t>
    </r>
    <r>
      <rPr>
        <sz val="11"/>
        <color theme="0"/>
        <rFont val="Calibri Light"/>
        <family val="2"/>
        <scheme val="major"/>
      </rPr>
      <t xml:space="preserve">
</t>
    </r>
  </si>
  <si>
    <t>Achieved: Please insert your actual overall achieved figure here using the same metric as used in your logframe.</t>
  </si>
  <si>
    <t>Please insert your final milestone target figure here in % and/or figures using the same metric and data as used in your logframe.</t>
  </si>
  <si>
    <r>
      <t xml:space="preserve">Achieved: Please insert your actual achieved final figures </t>
    </r>
    <r>
      <rPr>
        <sz val="11"/>
        <color theme="1"/>
        <rFont val="Calibri Light"/>
        <family val="2"/>
        <scheme val="major"/>
      </rPr>
      <t>using the same metric as used in your logframe.</t>
    </r>
  </si>
  <si>
    <t>OVERALL OUTCOME &amp; FINAL PROJECT SCORE</t>
  </si>
  <si>
    <t>Overall outcome score from tab 1</t>
  </si>
  <si>
    <t>output scoring</t>
  </si>
  <si>
    <t xml:space="preserve"> output score</t>
  </si>
  <si>
    <t>output performance</t>
  </si>
  <si>
    <t>Output score</t>
  </si>
  <si>
    <t xml:space="preserve">Risk status: </t>
  </si>
  <si>
    <t xml:space="preserve">A++ Outcome substantially exceeded expectation </t>
  </si>
  <si>
    <t xml:space="preserve">A+ Outcome moderately exceeded expectation </t>
  </si>
  <si>
    <t xml:space="preserve">A Outcome met expectation </t>
  </si>
  <si>
    <t xml:space="preserve">B Outcome moderately did not meet expectation </t>
  </si>
  <si>
    <t xml:space="preserve">C Outcome substantially did not meet expectation </t>
  </si>
  <si>
    <t>Outcome Score</t>
  </si>
  <si>
    <t xml:space="preserve">A++ Outcome indicator substantially exceeded expectation </t>
  </si>
  <si>
    <t xml:space="preserve">A+ Outcome indicator moderately exceeded expectation </t>
  </si>
  <si>
    <t xml:space="preserve">A Outcome indicator met expectation </t>
  </si>
  <si>
    <t xml:space="preserve">B Outcome indicator moderately did not meet expectation </t>
  </si>
  <si>
    <t xml:space="preserve">C Outcome indicator substantially did not meet expectation </t>
  </si>
  <si>
    <t>Outcome indicator score</t>
  </si>
  <si>
    <t>Please select overall outcome score</t>
  </si>
  <si>
    <t>Please select outcome indicator score</t>
  </si>
  <si>
    <t>Please select output score</t>
  </si>
  <si>
    <t>Please select output indicator score</t>
  </si>
  <si>
    <t>Risk status</t>
  </si>
  <si>
    <t>Please select status</t>
  </si>
  <si>
    <t xml:space="preserve">
</t>
  </si>
  <si>
    <t>Please provide a brief analysis of why you exceeded/met/didn't meet your target:</t>
  </si>
  <si>
    <t>Female PWD %:
Male PWD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</si>
</sst>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rgb="FFFF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8" fillId="0" borderId="1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12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16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0" borderId="16" xfId="0" applyFont="1" applyBorder="1"/>
    <xf numFmtId="0" fontId="16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right" vertical="top" wrapText="1"/>
    </xf>
    <xf numFmtId="17" fontId="6" fillId="7" borderId="1" xfId="0" applyNumberFormat="1" applyFont="1" applyFill="1" applyBorder="1" applyAlignment="1" applyProtection="1">
      <alignment horizontal="right" vertical="top" wrapText="1"/>
      <protection locked="0"/>
    </xf>
    <xf numFmtId="0" fontId="6" fillId="7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6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19" fillId="6" borderId="3" xfId="0" applyFont="1" applyFill="1" applyBorder="1"/>
    <xf numFmtId="0" fontId="15" fillId="6" borderId="5" xfId="0" applyFont="1" applyFill="1" applyBorder="1"/>
    <xf numFmtId="0" fontId="20" fillId="6" borderId="5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9" fontId="2" fillId="0" borderId="2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6" borderId="0" xfId="0" applyFont="1" applyFill="1" applyBorder="1" applyAlignment="1"/>
    <xf numFmtId="0" fontId="2" fillId="6" borderId="0" xfId="0" applyFont="1" applyFill="1" applyBorder="1"/>
    <xf numFmtId="0" fontId="2" fillId="6" borderId="0" xfId="0" applyFont="1" applyFill="1"/>
    <xf numFmtId="0" fontId="2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7" borderId="0" xfId="0" applyFont="1" applyFill="1" applyBorder="1"/>
    <xf numFmtId="0" fontId="2" fillId="7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/>
    <xf numFmtId="0" fontId="2" fillId="7" borderId="2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1" fillId="3" borderId="4" xfId="0" applyFont="1" applyFill="1" applyBorder="1" applyAlignment="1"/>
    <xf numFmtId="0" fontId="11" fillId="3" borderId="5" xfId="0" applyFont="1" applyFill="1" applyBorder="1" applyAlignment="1"/>
    <xf numFmtId="0" fontId="12" fillId="5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9" fontId="12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4" fontId="12" fillId="8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5" fillId="6" borderId="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19" fillId="6" borderId="4" xfId="0" applyFont="1" applyFill="1" applyBorder="1"/>
    <xf numFmtId="0" fontId="2" fillId="7" borderId="16" xfId="0" applyFont="1" applyFill="1" applyBorder="1"/>
    <xf numFmtId="0" fontId="2" fillId="7" borderId="16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11" fillId="3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9" fontId="2" fillId="7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left" vertical="top" wrapText="1"/>
    </xf>
    <xf numFmtId="0" fontId="21" fillId="6" borderId="11" xfId="0" applyFont="1" applyFill="1" applyBorder="1" applyAlignment="1"/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5" xfId="0" applyBorder="1" applyAlignment="1"/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0" fillId="0" borderId="7" xfId="0" applyBorder="1" applyAlignme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/>
    </xf>
    <xf numFmtId="0" fontId="15" fillId="6" borderId="2" xfId="0" applyFont="1" applyFill="1" applyBorder="1" applyAlignment="1"/>
    <xf numFmtId="0" fontId="15" fillId="6" borderId="1" xfId="0" applyFont="1" applyFill="1" applyBorder="1" applyAlignment="1"/>
    <xf numFmtId="0" fontId="21" fillId="6" borderId="11" xfId="0" applyFont="1" applyFill="1" applyBorder="1" applyAlignment="1">
      <alignment horizontal="left" vertical="top" wrapText="1"/>
    </xf>
    <xf numFmtId="0" fontId="14" fillId="7" borderId="3" xfId="0" applyFont="1" applyFill="1" applyBorder="1" applyAlignment="1">
      <alignment horizontal="left" vertical="top"/>
    </xf>
    <xf numFmtId="0" fontId="13" fillId="7" borderId="5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1" fillId="6" borderId="9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 wrapText="1"/>
    </xf>
    <xf numFmtId="0" fontId="19" fillId="6" borderId="4" xfId="0" applyFont="1" applyFill="1" applyBorder="1" applyAlignment="1"/>
    <xf numFmtId="0" fontId="15" fillId="6" borderId="5" xfId="0" applyFont="1" applyFill="1" applyBorder="1" applyAlignment="1"/>
    <xf numFmtId="0" fontId="3" fillId="8" borderId="9" xfId="0" applyFont="1" applyFill="1" applyBorder="1" applyAlignment="1"/>
    <xf numFmtId="0" fontId="3" fillId="8" borderId="11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12" fillId="0" borderId="0" xfId="0" applyNumberFormat="1" applyFont="1" applyAlignment="1">
      <alignment horizontal="center" vertical="top"/>
    </xf>
  </cellXfs>
  <cellStyles count="2">
    <cellStyle name="Normal" xfId="0" builtinId="0"/>
    <cellStyle name="Percent" xfId="1" builtinId="5"/>
  </cellStyles>
  <dxfs count="19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EFB75"/>
      <color rgb="FFEAF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UK Aid Direct Kerve">
      <a:dk1>
        <a:sysClr val="windowText" lastClr="000000"/>
      </a:dk1>
      <a:lt1>
        <a:srgbClr val="F5F5F5"/>
      </a:lt1>
      <a:dk2>
        <a:srgbClr val="414141"/>
      </a:dk2>
      <a:lt2>
        <a:srgbClr val="ABABAB"/>
      </a:lt2>
      <a:accent1>
        <a:srgbClr val="16216A"/>
      </a:accent1>
      <a:accent2>
        <a:srgbClr val="D0112B"/>
      </a:accent2>
      <a:accent3>
        <a:srgbClr val="ABABAB"/>
      </a:accent3>
      <a:accent4>
        <a:srgbClr val="9D9933"/>
      </a:accent4>
      <a:accent5>
        <a:srgbClr val="16216A"/>
      </a:accent5>
      <a:accent6>
        <a:srgbClr val="CF142B"/>
      </a:accent6>
      <a:hlink>
        <a:srgbClr val="16216A"/>
      </a:hlink>
      <a:folHlink>
        <a:srgbClr val="16216A"/>
      </a:folHlink>
    </a:clrScheme>
    <a:fontScheme name="UK Aid Direct Calibri Light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150"/>
  <sheetViews>
    <sheetView showGridLines="0" zoomScale="90" zoomScaleNormal="90" workbookViewId="0">
      <selection activeCell="E9" sqref="E9"/>
    </sheetView>
  </sheetViews>
  <sheetFormatPr defaultRowHeight="15" x14ac:dyDescent="0.25"/>
  <cols>
    <col min="1" max="1" width="2.25" style="4" customWidth="1"/>
    <col min="2" max="2" width="9.75" style="107" customWidth="1"/>
    <col min="3" max="3" width="48.5" style="4" customWidth="1"/>
    <col min="4" max="4" width="24.625" style="5" customWidth="1"/>
    <col min="5" max="5" width="56.75" style="4" customWidth="1"/>
    <col min="6" max="6" width="47.625" style="4" customWidth="1"/>
    <col min="7" max="9" width="27.75" style="4" customWidth="1"/>
    <col min="10" max="10" width="35.375" style="5" customWidth="1"/>
    <col min="11" max="13" width="27.75" style="4" customWidth="1"/>
    <col min="14" max="14" width="41.125" style="4" customWidth="1"/>
    <col min="15" max="15" width="16.375" style="4" customWidth="1"/>
    <col min="16" max="16" width="25.25" style="4" customWidth="1"/>
    <col min="17" max="17" width="38" style="4" bestFit="1" customWidth="1"/>
    <col min="18" max="19" width="38" style="4" customWidth="1"/>
    <col min="20" max="20" width="46.75" style="4" bestFit="1" customWidth="1"/>
    <col min="21" max="16384" width="9" style="4"/>
  </cols>
  <sheetData>
    <row r="1" spans="1:21" ht="17.25" customHeight="1" x14ac:dyDescent="0.25">
      <c r="A1" s="1"/>
      <c r="B1" s="2"/>
      <c r="C1" s="2"/>
      <c r="D1" s="3"/>
      <c r="E1" s="2"/>
      <c r="Q1" s="116" t="s">
        <v>124</v>
      </c>
      <c r="R1" s="116" t="s">
        <v>124</v>
      </c>
      <c r="S1" s="116" t="s">
        <v>137</v>
      </c>
      <c r="T1" s="116" t="s">
        <v>137</v>
      </c>
      <c r="U1" s="116" t="s">
        <v>142</v>
      </c>
    </row>
    <row r="2" spans="1:21" ht="21" x14ac:dyDescent="0.25">
      <c r="A2" s="1"/>
      <c r="B2" s="181" t="s">
        <v>73</v>
      </c>
      <c r="C2" s="182"/>
      <c r="D2" s="6"/>
      <c r="E2" s="7"/>
      <c r="P2" s="123" t="s">
        <v>19</v>
      </c>
      <c r="Q2" s="10" t="s">
        <v>141</v>
      </c>
      <c r="R2" s="10" t="s">
        <v>140</v>
      </c>
      <c r="S2" s="10" t="s">
        <v>139</v>
      </c>
      <c r="T2" s="10" t="s">
        <v>138</v>
      </c>
      <c r="U2" s="127" t="s">
        <v>44</v>
      </c>
    </row>
    <row r="3" spans="1:21" ht="15.75" x14ac:dyDescent="0.25">
      <c r="A3" s="1"/>
      <c r="B3" s="71"/>
      <c r="C3" s="72"/>
      <c r="D3" s="6"/>
      <c r="E3" s="7"/>
      <c r="P3" s="124" t="s">
        <v>16</v>
      </c>
      <c r="Q3" s="11" t="s">
        <v>26</v>
      </c>
      <c r="R3" s="11" t="s">
        <v>21</v>
      </c>
      <c r="S3" s="11" t="s">
        <v>132</v>
      </c>
      <c r="T3" s="11" t="s">
        <v>126</v>
      </c>
      <c r="U3" s="126" t="s">
        <v>50</v>
      </c>
    </row>
    <row r="4" spans="1:21" x14ac:dyDescent="0.25">
      <c r="A4" s="1"/>
      <c r="B4" s="177" t="s">
        <v>40</v>
      </c>
      <c r="C4" s="183"/>
      <c r="D4" s="183"/>
      <c r="E4" s="74"/>
      <c r="F4" s="8"/>
      <c r="P4" s="125" t="s">
        <v>17</v>
      </c>
      <c r="Q4" s="11" t="s">
        <v>27</v>
      </c>
      <c r="R4" s="11" t="s">
        <v>22</v>
      </c>
      <c r="S4" s="11" t="s">
        <v>133</v>
      </c>
      <c r="T4" s="11" t="s">
        <v>127</v>
      </c>
      <c r="U4" s="128" t="s">
        <v>43</v>
      </c>
    </row>
    <row r="5" spans="1:21" ht="45" customHeight="1" x14ac:dyDescent="0.25">
      <c r="A5" s="1"/>
      <c r="B5" s="184">
        <v>1</v>
      </c>
      <c r="C5" s="187" t="s">
        <v>86</v>
      </c>
      <c r="D5" s="187"/>
      <c r="E5" s="75"/>
      <c r="F5" s="8"/>
      <c r="O5" s="13"/>
      <c r="P5" s="118"/>
      <c r="Q5" s="11" t="s">
        <v>28</v>
      </c>
      <c r="R5" s="11" t="s">
        <v>23</v>
      </c>
      <c r="S5" s="11" t="s">
        <v>134</v>
      </c>
      <c r="T5" s="11" t="s">
        <v>128</v>
      </c>
    </row>
    <row r="6" spans="1:21" ht="104.25" customHeight="1" x14ac:dyDescent="0.25">
      <c r="A6" s="1"/>
      <c r="B6" s="185"/>
      <c r="C6" s="188"/>
      <c r="D6" s="188"/>
      <c r="F6" s="8"/>
      <c r="O6" s="13"/>
      <c r="P6" s="118"/>
      <c r="Q6" s="11" t="s">
        <v>29</v>
      </c>
      <c r="R6" s="11" t="s">
        <v>24</v>
      </c>
      <c r="S6" s="11" t="s">
        <v>135</v>
      </c>
      <c r="T6" s="11" t="s">
        <v>129</v>
      </c>
    </row>
    <row r="7" spans="1:21" x14ac:dyDescent="0.25">
      <c r="A7" s="1"/>
      <c r="B7" s="177" t="s">
        <v>0</v>
      </c>
      <c r="C7" s="183"/>
      <c r="D7" s="183"/>
      <c r="F7" s="8"/>
      <c r="P7" s="8"/>
      <c r="Q7" s="12" t="s">
        <v>30</v>
      </c>
      <c r="R7" s="12" t="s">
        <v>25</v>
      </c>
      <c r="S7" s="12" t="s">
        <v>136</v>
      </c>
      <c r="T7" s="12" t="s">
        <v>130</v>
      </c>
    </row>
    <row r="8" spans="1:21" ht="38.25" customHeight="1" x14ac:dyDescent="0.25">
      <c r="A8" s="1"/>
      <c r="B8" s="83">
        <f>B5+1</f>
        <v>2</v>
      </c>
      <c r="C8" s="42" t="s">
        <v>35</v>
      </c>
      <c r="D8" s="63"/>
      <c r="F8" s="8"/>
    </row>
    <row r="9" spans="1:21" ht="37.5" customHeight="1" x14ac:dyDescent="0.25">
      <c r="A9" s="1"/>
      <c r="B9" s="85">
        <v>3</v>
      </c>
      <c r="C9" s="42" t="s">
        <v>42</v>
      </c>
      <c r="D9" s="63"/>
      <c r="F9" s="8"/>
    </row>
    <row r="10" spans="1:21" ht="41.25" customHeight="1" x14ac:dyDescent="0.25">
      <c r="A10" s="1"/>
      <c r="B10" s="85">
        <v>4</v>
      </c>
      <c r="C10" s="43" t="s">
        <v>41</v>
      </c>
      <c r="D10" s="64"/>
      <c r="F10" s="8"/>
    </row>
    <row r="11" spans="1:21" ht="38.25" customHeight="1" x14ac:dyDescent="0.25">
      <c r="A11" s="1"/>
      <c r="B11" s="85">
        <v>5</v>
      </c>
      <c r="C11" s="43" t="s">
        <v>47</v>
      </c>
      <c r="D11" s="65" t="e">
        <f>D10/D8</f>
        <v>#DIV/0!</v>
      </c>
      <c r="E11" s="9"/>
      <c r="F11" s="8"/>
    </row>
    <row r="12" spans="1:21" ht="30.75" customHeight="1" x14ac:dyDescent="0.25">
      <c r="A12" s="1"/>
      <c r="B12" s="184">
        <v>6</v>
      </c>
      <c r="C12" s="187" t="s">
        <v>39</v>
      </c>
      <c r="D12" s="189"/>
      <c r="E12" s="190"/>
      <c r="F12" s="8"/>
    </row>
    <row r="13" spans="1:21" x14ac:dyDescent="0.25">
      <c r="A13" s="1"/>
      <c r="B13" s="185"/>
      <c r="C13" s="38" t="s">
        <v>15</v>
      </c>
      <c r="D13" s="38" t="s">
        <v>3</v>
      </c>
      <c r="E13" s="38" t="s">
        <v>31</v>
      </c>
      <c r="F13" s="8"/>
    </row>
    <row r="14" spans="1:21" x14ac:dyDescent="0.25">
      <c r="A14" s="1"/>
      <c r="B14" s="185"/>
      <c r="C14" s="39" t="s">
        <v>37</v>
      </c>
      <c r="D14" s="66"/>
      <c r="E14" s="73"/>
      <c r="F14" s="8"/>
    </row>
    <row r="15" spans="1:21" x14ac:dyDescent="0.25">
      <c r="A15" s="1"/>
      <c r="B15" s="185"/>
      <c r="C15" s="40" t="s">
        <v>61</v>
      </c>
      <c r="D15" s="66"/>
      <c r="E15" s="73"/>
      <c r="F15" s="8"/>
    </row>
    <row r="16" spans="1:21" x14ac:dyDescent="0.25">
      <c r="A16" s="1"/>
      <c r="B16" s="185"/>
      <c r="C16" s="41" t="s">
        <v>60</v>
      </c>
      <c r="D16" s="66"/>
      <c r="E16" s="73"/>
      <c r="F16" s="8"/>
    </row>
    <row r="17" spans="1:16" x14ac:dyDescent="0.25">
      <c r="A17" s="1"/>
      <c r="B17" s="185"/>
      <c r="C17" s="41" t="s">
        <v>62</v>
      </c>
      <c r="D17" s="66"/>
      <c r="E17" s="73"/>
      <c r="F17" s="8"/>
    </row>
    <row r="18" spans="1:16" x14ac:dyDescent="0.25">
      <c r="A18" s="1"/>
      <c r="B18" s="185"/>
      <c r="C18" s="41" t="s">
        <v>63</v>
      </c>
      <c r="D18" s="66"/>
      <c r="E18" s="73"/>
      <c r="F18" s="8"/>
      <c r="M18" s="78"/>
      <c r="N18" s="78"/>
      <c r="O18" s="78"/>
      <c r="P18" s="78"/>
    </row>
    <row r="19" spans="1:16" x14ac:dyDescent="0.25">
      <c r="A19" s="1"/>
      <c r="B19" s="185"/>
      <c r="C19" s="41" t="s">
        <v>36</v>
      </c>
      <c r="D19" s="66"/>
      <c r="E19" s="73"/>
      <c r="F19" s="8"/>
      <c r="M19" s="78"/>
      <c r="N19" s="119"/>
      <c r="O19" s="78"/>
      <c r="P19" s="120"/>
    </row>
    <row r="20" spans="1:16" ht="34.5" customHeight="1" x14ac:dyDescent="0.25">
      <c r="A20" s="1"/>
      <c r="B20" s="186">
        <v>7</v>
      </c>
      <c r="C20" s="189" t="s">
        <v>46</v>
      </c>
      <c r="D20" s="190"/>
      <c r="E20" s="190"/>
      <c r="M20" s="78"/>
      <c r="N20" s="119"/>
      <c r="O20" s="78"/>
      <c r="P20" s="15"/>
    </row>
    <row r="21" spans="1:16" s="153" customFormat="1" ht="91.5" customHeight="1" x14ac:dyDescent="0.25">
      <c r="A21" s="152"/>
      <c r="B21" s="186"/>
      <c r="C21" s="62" t="s">
        <v>32</v>
      </c>
      <c r="D21" s="62" t="s">
        <v>33</v>
      </c>
      <c r="E21" s="62" t="s">
        <v>45</v>
      </c>
      <c r="J21" s="154"/>
      <c r="M21" s="155"/>
      <c r="N21" s="119"/>
      <c r="O21" s="155"/>
      <c r="P21" s="156"/>
    </row>
    <row r="22" spans="1:16" ht="33.75" customHeight="1" x14ac:dyDescent="0.25">
      <c r="A22" s="1"/>
      <c r="B22" s="186"/>
      <c r="C22" s="151" t="s">
        <v>65</v>
      </c>
      <c r="D22" s="76" t="s">
        <v>19</v>
      </c>
      <c r="E22" s="157" t="s">
        <v>146</v>
      </c>
      <c r="M22" s="78"/>
      <c r="N22" s="119"/>
      <c r="O22" s="78"/>
      <c r="P22" s="15"/>
    </row>
    <row r="23" spans="1:16" x14ac:dyDescent="0.25">
      <c r="A23" s="1"/>
      <c r="B23" s="186"/>
      <c r="C23" s="47" t="s">
        <v>34</v>
      </c>
      <c r="D23" s="115" t="s">
        <v>19</v>
      </c>
      <c r="E23" s="112"/>
      <c r="M23" s="78"/>
      <c r="N23" s="119"/>
      <c r="O23" s="78"/>
      <c r="P23" s="120"/>
    </row>
    <row r="24" spans="1:16" x14ac:dyDescent="0.25">
      <c r="A24" s="1"/>
      <c r="B24" s="186"/>
      <c r="C24" s="47" t="s">
        <v>4</v>
      </c>
      <c r="D24" s="115" t="s">
        <v>19</v>
      </c>
      <c r="E24" s="112"/>
      <c r="M24" s="78"/>
      <c r="N24" s="119"/>
      <c r="O24" s="78"/>
      <c r="P24" s="120"/>
    </row>
    <row r="25" spans="1:16" x14ac:dyDescent="0.25">
      <c r="A25" s="1"/>
      <c r="B25" s="186"/>
      <c r="C25" s="47" t="s">
        <v>5</v>
      </c>
      <c r="D25" s="115" t="s">
        <v>19</v>
      </c>
      <c r="E25" s="112"/>
      <c r="M25" s="78"/>
      <c r="N25" s="78"/>
      <c r="O25" s="78"/>
      <c r="P25" s="78"/>
    </row>
    <row r="26" spans="1:16" x14ac:dyDescent="0.25">
      <c r="A26" s="1"/>
      <c r="B26" s="186"/>
      <c r="C26" s="47" t="s">
        <v>6</v>
      </c>
      <c r="D26" s="115" t="s">
        <v>19</v>
      </c>
      <c r="E26" s="112"/>
      <c r="F26" s="8"/>
    </row>
    <row r="27" spans="1:16" x14ac:dyDescent="0.25">
      <c r="A27" s="1"/>
      <c r="B27" s="186"/>
      <c r="C27" s="47" t="s">
        <v>7</v>
      </c>
      <c r="D27" s="115" t="s">
        <v>19</v>
      </c>
      <c r="E27" s="112"/>
      <c r="F27" s="8"/>
    </row>
    <row r="28" spans="1:16" x14ac:dyDescent="0.25">
      <c r="A28" s="1"/>
      <c r="B28" s="186"/>
      <c r="C28" s="47" t="s">
        <v>8</v>
      </c>
      <c r="D28" s="115" t="s">
        <v>19</v>
      </c>
      <c r="E28" s="112"/>
      <c r="F28" s="8"/>
    </row>
    <row r="29" spans="1:16" x14ac:dyDescent="0.25">
      <c r="A29" s="1"/>
      <c r="B29" s="186"/>
      <c r="C29" s="47" t="s">
        <v>9</v>
      </c>
      <c r="D29" s="115" t="s">
        <v>19</v>
      </c>
      <c r="E29" s="112"/>
    </row>
    <row r="30" spans="1:16" x14ac:dyDescent="0.25">
      <c r="A30" s="1"/>
      <c r="B30" s="186"/>
      <c r="C30" s="47" t="s">
        <v>10</v>
      </c>
      <c r="D30" s="115" t="s">
        <v>19</v>
      </c>
      <c r="E30" s="112"/>
    </row>
    <row r="31" spans="1:16" x14ac:dyDescent="0.25">
      <c r="A31" s="1"/>
      <c r="B31" s="186"/>
      <c r="C31" s="47" t="s">
        <v>11</v>
      </c>
      <c r="D31" s="115" t="s">
        <v>19</v>
      </c>
      <c r="E31" s="112"/>
    </row>
    <row r="32" spans="1:16" x14ac:dyDescent="0.25">
      <c r="A32" s="1"/>
      <c r="B32" s="186"/>
      <c r="C32" s="47" t="s">
        <v>12</v>
      </c>
      <c r="D32" s="115" t="s">
        <v>19</v>
      </c>
      <c r="E32" s="112"/>
    </row>
    <row r="33" spans="1:15" x14ac:dyDescent="0.25">
      <c r="A33" s="1"/>
      <c r="B33" s="186"/>
      <c r="C33" s="47" t="s">
        <v>13</v>
      </c>
      <c r="D33" s="115" t="s">
        <v>19</v>
      </c>
      <c r="E33" s="112"/>
    </row>
    <row r="34" spans="1:15" x14ac:dyDescent="0.25">
      <c r="A34" s="1"/>
      <c r="B34" s="186"/>
      <c r="C34" s="47" t="s">
        <v>14</v>
      </c>
      <c r="D34" s="115" t="s">
        <v>19</v>
      </c>
      <c r="E34" s="112"/>
    </row>
    <row r="35" spans="1:15" x14ac:dyDescent="0.25">
      <c r="A35" s="1"/>
      <c r="B35" s="186"/>
      <c r="C35" s="47" t="s">
        <v>18</v>
      </c>
      <c r="D35" s="115"/>
      <c r="E35" s="112"/>
    </row>
    <row r="36" spans="1:15" x14ac:dyDescent="0.25">
      <c r="A36" s="1"/>
      <c r="B36" s="186"/>
      <c r="C36" s="47" t="s">
        <v>18</v>
      </c>
      <c r="D36" s="115"/>
      <c r="E36" s="114"/>
    </row>
    <row r="37" spans="1:15" x14ac:dyDescent="0.25">
      <c r="A37" s="1"/>
      <c r="B37" s="186"/>
      <c r="C37" s="47" t="s">
        <v>18</v>
      </c>
      <c r="D37" s="115"/>
      <c r="E37" s="114"/>
      <c r="G37" s="13"/>
    </row>
    <row r="38" spans="1:15" x14ac:dyDescent="0.25">
      <c r="A38" s="1"/>
      <c r="B38" s="177" t="s">
        <v>1</v>
      </c>
      <c r="C38" s="178"/>
      <c r="D38" s="179"/>
      <c r="E38" s="179"/>
      <c r="M38" s="13"/>
      <c r="N38" s="13"/>
      <c r="O38" s="13"/>
    </row>
    <row r="39" spans="1:15" ht="16.5" customHeight="1" thickBot="1" x14ac:dyDescent="0.3">
      <c r="A39" s="1"/>
      <c r="B39" s="83">
        <v>8</v>
      </c>
      <c r="C39" s="79"/>
      <c r="D39" s="80"/>
      <c r="E39" s="80"/>
      <c r="H39" s="14"/>
      <c r="M39" s="13"/>
      <c r="N39" s="121"/>
      <c r="O39" s="13"/>
    </row>
    <row r="40" spans="1:15" ht="59.25" customHeight="1" thickTop="1" thickBot="1" x14ac:dyDescent="0.3">
      <c r="A40" s="1"/>
      <c r="B40" s="44"/>
      <c r="C40" s="166" t="s">
        <v>80</v>
      </c>
      <c r="D40" s="180"/>
      <c r="E40" s="38" t="s">
        <v>59</v>
      </c>
      <c r="H40" s="14"/>
      <c r="M40" s="13"/>
      <c r="N40" s="13"/>
      <c r="O40" s="13"/>
    </row>
    <row r="41" spans="1:15" ht="50.25" customHeight="1" thickTop="1" thickBot="1" x14ac:dyDescent="0.3">
      <c r="A41" s="1"/>
      <c r="B41" s="44"/>
      <c r="C41" s="160" t="s">
        <v>89</v>
      </c>
      <c r="D41" s="160"/>
      <c r="E41" s="142"/>
      <c r="H41" s="14"/>
      <c r="M41" s="13"/>
      <c r="N41" s="13"/>
      <c r="O41" s="13"/>
    </row>
    <row r="42" spans="1:15" ht="50.25" customHeight="1" thickTop="1" thickBot="1" x14ac:dyDescent="0.3">
      <c r="A42" s="1"/>
      <c r="B42" s="44"/>
      <c r="C42" s="160"/>
      <c r="D42" s="160"/>
      <c r="E42" s="143"/>
      <c r="H42" s="14"/>
      <c r="M42" s="13"/>
      <c r="N42" s="13"/>
      <c r="O42" s="13"/>
    </row>
    <row r="43" spans="1:15" ht="50.25" customHeight="1" thickTop="1" thickBot="1" x14ac:dyDescent="0.3">
      <c r="A43" s="1"/>
      <c r="B43" s="44"/>
      <c r="C43" s="162" t="s">
        <v>88</v>
      </c>
      <c r="D43" s="159"/>
      <c r="E43" s="144" t="s">
        <v>145</v>
      </c>
      <c r="H43" s="14"/>
      <c r="M43" s="13"/>
      <c r="N43" s="13"/>
      <c r="O43" s="13"/>
    </row>
    <row r="44" spans="1:15" ht="33.75" customHeight="1" thickTop="1" thickBot="1" x14ac:dyDescent="0.3">
      <c r="A44" s="1"/>
      <c r="B44" s="44"/>
      <c r="C44" s="160" t="s">
        <v>87</v>
      </c>
      <c r="D44" s="160"/>
      <c r="E44" s="163" t="s">
        <v>144</v>
      </c>
      <c r="H44" s="14"/>
      <c r="M44" s="13"/>
      <c r="N44" s="13"/>
      <c r="O44" s="13"/>
    </row>
    <row r="45" spans="1:15" ht="84.75" customHeight="1" thickTop="1" x14ac:dyDescent="0.25">
      <c r="A45" s="1"/>
      <c r="B45" s="44"/>
      <c r="C45" s="81" t="s">
        <v>113</v>
      </c>
      <c r="D45" s="63"/>
      <c r="E45" s="164"/>
      <c r="H45" s="15"/>
      <c r="M45" s="13"/>
      <c r="N45" s="13"/>
      <c r="O45" s="13"/>
    </row>
    <row r="46" spans="1:15" ht="66" customHeight="1" x14ac:dyDescent="0.25">
      <c r="A46" s="1"/>
      <c r="B46" s="44"/>
      <c r="C46" s="110" t="s">
        <v>118</v>
      </c>
      <c r="D46" s="77" t="s">
        <v>140</v>
      </c>
      <c r="E46" s="165"/>
      <c r="F46" s="13"/>
      <c r="G46" s="15"/>
      <c r="H46" s="15"/>
    </row>
    <row r="47" spans="1:15" ht="60.75" customHeight="1" x14ac:dyDescent="0.25">
      <c r="A47" s="1"/>
      <c r="B47" s="44"/>
      <c r="C47" s="160" t="s">
        <v>90</v>
      </c>
      <c r="D47" s="161"/>
      <c r="E47" s="172"/>
      <c r="H47" s="16"/>
    </row>
    <row r="48" spans="1:15" ht="60.75" customHeight="1" x14ac:dyDescent="0.25">
      <c r="A48" s="1"/>
      <c r="B48" s="44"/>
      <c r="C48" s="110" t="s">
        <v>114</v>
      </c>
      <c r="D48" s="63"/>
      <c r="E48" s="173"/>
      <c r="G48" s="15"/>
      <c r="H48" s="16"/>
    </row>
    <row r="49" spans="1:8" ht="63" customHeight="1" x14ac:dyDescent="0.25">
      <c r="A49" s="1"/>
      <c r="B49" s="44"/>
      <c r="C49" s="110" t="s">
        <v>118</v>
      </c>
      <c r="D49" s="115" t="s">
        <v>140</v>
      </c>
      <c r="E49" s="174"/>
      <c r="G49" s="15"/>
      <c r="H49" s="16"/>
    </row>
    <row r="50" spans="1:8" ht="55.5" customHeight="1" x14ac:dyDescent="0.25">
      <c r="A50" s="1"/>
      <c r="B50" s="44"/>
      <c r="C50" s="160" t="s">
        <v>91</v>
      </c>
      <c r="D50" s="161"/>
      <c r="E50" s="172"/>
    </row>
    <row r="51" spans="1:8" ht="73.5" customHeight="1" x14ac:dyDescent="0.25">
      <c r="A51" s="1"/>
      <c r="B51" s="44"/>
      <c r="C51" s="110" t="s">
        <v>114</v>
      </c>
      <c r="D51" s="77"/>
      <c r="E51" s="173"/>
    </row>
    <row r="52" spans="1:8" ht="67.5" customHeight="1" x14ac:dyDescent="0.25">
      <c r="A52" s="1"/>
      <c r="B52" s="44"/>
      <c r="C52" s="110" t="s">
        <v>118</v>
      </c>
      <c r="D52" s="115" t="s">
        <v>140</v>
      </c>
      <c r="E52" s="174"/>
    </row>
    <row r="53" spans="1:8" ht="36.75" customHeight="1" x14ac:dyDescent="0.25">
      <c r="A53" s="1"/>
      <c r="B53" s="44"/>
      <c r="C53" s="61" t="s">
        <v>79</v>
      </c>
      <c r="D53" s="48"/>
      <c r="E53" s="111" t="s">
        <v>59</v>
      </c>
    </row>
    <row r="54" spans="1:8" ht="27.75" customHeight="1" x14ac:dyDescent="0.25">
      <c r="A54" s="1"/>
      <c r="B54" s="44"/>
      <c r="C54" s="160" t="s">
        <v>89</v>
      </c>
      <c r="D54" s="160"/>
      <c r="E54" s="193"/>
    </row>
    <row r="55" spans="1:8" ht="35.25" customHeight="1" x14ac:dyDescent="0.25">
      <c r="A55" s="1"/>
      <c r="B55" s="44"/>
      <c r="C55" s="160"/>
      <c r="D55" s="160"/>
      <c r="E55" s="194"/>
    </row>
    <row r="56" spans="1:8" ht="27.75" customHeight="1" x14ac:dyDescent="0.25">
      <c r="A56" s="1"/>
      <c r="B56" s="44"/>
      <c r="C56" s="162" t="s">
        <v>92</v>
      </c>
      <c r="D56" s="159"/>
      <c r="E56" s="144" t="s">
        <v>145</v>
      </c>
    </row>
    <row r="57" spans="1:8" ht="39.75" customHeight="1" x14ac:dyDescent="0.25">
      <c r="A57" s="1"/>
      <c r="B57" s="44"/>
      <c r="C57" s="160" t="s">
        <v>93</v>
      </c>
      <c r="D57" s="160"/>
      <c r="E57" s="163" t="s">
        <v>144</v>
      </c>
    </row>
    <row r="58" spans="1:8" ht="69" customHeight="1" x14ac:dyDescent="0.25">
      <c r="A58" s="1"/>
      <c r="B58" s="44"/>
      <c r="C58" s="110" t="s">
        <v>114</v>
      </c>
      <c r="D58" s="77"/>
      <c r="E58" s="164"/>
    </row>
    <row r="59" spans="1:8" ht="67.5" customHeight="1" x14ac:dyDescent="0.25">
      <c r="A59" s="1"/>
      <c r="B59" s="44"/>
      <c r="C59" s="110" t="s">
        <v>118</v>
      </c>
      <c r="D59" s="115" t="s">
        <v>20</v>
      </c>
      <c r="E59" s="165"/>
    </row>
    <row r="60" spans="1:8" ht="24" customHeight="1" x14ac:dyDescent="0.25">
      <c r="A60" s="1"/>
      <c r="B60" s="44"/>
      <c r="C60" s="160" t="s">
        <v>94</v>
      </c>
      <c r="D60" s="161"/>
      <c r="E60" s="172"/>
    </row>
    <row r="61" spans="1:8" ht="66.75" customHeight="1" x14ac:dyDescent="0.25">
      <c r="A61" s="1"/>
      <c r="B61" s="44"/>
      <c r="C61" s="110" t="s">
        <v>114</v>
      </c>
      <c r="D61" s="77"/>
      <c r="E61" s="173"/>
    </row>
    <row r="62" spans="1:8" ht="60.75" customHeight="1" x14ac:dyDescent="0.25">
      <c r="A62" s="1"/>
      <c r="B62" s="44"/>
      <c r="C62" s="110" t="s">
        <v>118</v>
      </c>
      <c r="D62" s="115" t="s">
        <v>20</v>
      </c>
      <c r="E62" s="174"/>
    </row>
    <row r="63" spans="1:8" ht="38.25" customHeight="1" x14ac:dyDescent="0.25">
      <c r="A63" s="1"/>
      <c r="B63" s="44"/>
      <c r="C63" s="160" t="s">
        <v>95</v>
      </c>
      <c r="D63" s="161"/>
      <c r="E63" s="172"/>
    </row>
    <row r="64" spans="1:8" ht="63" customHeight="1" x14ac:dyDescent="0.25">
      <c r="A64" s="1"/>
      <c r="B64" s="44"/>
      <c r="C64" s="110" t="s">
        <v>114</v>
      </c>
      <c r="D64" s="77"/>
      <c r="E64" s="173"/>
    </row>
    <row r="65" spans="1:5" ht="60" customHeight="1" x14ac:dyDescent="0.25">
      <c r="A65" s="1"/>
      <c r="B65" s="44"/>
      <c r="C65" s="110" t="s">
        <v>118</v>
      </c>
      <c r="D65" s="115" t="s">
        <v>20</v>
      </c>
      <c r="E65" s="174"/>
    </row>
    <row r="66" spans="1:5" ht="36.75" customHeight="1" x14ac:dyDescent="0.25">
      <c r="A66" s="1"/>
      <c r="B66" s="44"/>
      <c r="C66" s="61" t="s">
        <v>78</v>
      </c>
      <c r="D66" s="49"/>
      <c r="E66" s="111" t="s">
        <v>59</v>
      </c>
    </row>
    <row r="67" spans="1:5" ht="63.75" customHeight="1" x14ac:dyDescent="0.25">
      <c r="A67" s="1"/>
      <c r="B67" s="44"/>
      <c r="C67" s="160" t="s">
        <v>89</v>
      </c>
      <c r="D67" s="160"/>
      <c r="E67" s="138"/>
    </row>
    <row r="68" spans="1:5" ht="28.5" customHeight="1" x14ac:dyDescent="0.25">
      <c r="A68" s="1"/>
      <c r="B68" s="44"/>
      <c r="C68" s="162" t="s">
        <v>96</v>
      </c>
      <c r="D68" s="159"/>
      <c r="E68" s="144" t="s">
        <v>145</v>
      </c>
    </row>
    <row r="69" spans="1:5" ht="33.75" customHeight="1" x14ac:dyDescent="0.25">
      <c r="A69" s="1"/>
      <c r="B69" s="44"/>
      <c r="C69" s="160" t="s">
        <v>97</v>
      </c>
      <c r="D69" s="160"/>
      <c r="E69" s="163" t="s">
        <v>144</v>
      </c>
    </row>
    <row r="70" spans="1:5" ht="63.75" customHeight="1" x14ac:dyDescent="0.25">
      <c r="A70" s="1"/>
      <c r="B70" s="44"/>
      <c r="C70" s="110" t="s">
        <v>114</v>
      </c>
      <c r="D70" s="77"/>
      <c r="E70" s="164"/>
    </row>
    <row r="71" spans="1:5" ht="48.75" customHeight="1" x14ac:dyDescent="0.25">
      <c r="A71" s="1"/>
      <c r="B71" s="44"/>
      <c r="C71" s="110" t="s">
        <v>118</v>
      </c>
      <c r="D71" s="115" t="s">
        <v>20</v>
      </c>
      <c r="E71" s="165"/>
    </row>
    <row r="72" spans="1:5" ht="31.5" customHeight="1" x14ac:dyDescent="0.25">
      <c r="A72" s="1"/>
      <c r="B72" s="44"/>
      <c r="C72" s="160" t="s">
        <v>98</v>
      </c>
      <c r="D72" s="161"/>
      <c r="E72" s="172"/>
    </row>
    <row r="73" spans="1:5" ht="75.75" customHeight="1" x14ac:dyDescent="0.25">
      <c r="A73" s="1"/>
      <c r="B73" s="44"/>
      <c r="C73" s="110" t="s">
        <v>114</v>
      </c>
      <c r="D73" s="77"/>
      <c r="E73" s="173"/>
    </row>
    <row r="74" spans="1:5" ht="57" customHeight="1" x14ac:dyDescent="0.25">
      <c r="A74" s="1"/>
      <c r="B74" s="44"/>
      <c r="C74" s="110" t="s">
        <v>118</v>
      </c>
      <c r="D74" s="115" t="s">
        <v>20</v>
      </c>
      <c r="E74" s="174"/>
    </row>
    <row r="75" spans="1:5" ht="49.5" customHeight="1" x14ac:dyDescent="0.25">
      <c r="A75" s="1"/>
      <c r="B75" s="44"/>
      <c r="C75" s="160" t="s">
        <v>99</v>
      </c>
      <c r="D75" s="161"/>
      <c r="E75" s="172"/>
    </row>
    <row r="76" spans="1:5" ht="69.75" customHeight="1" x14ac:dyDescent="0.25">
      <c r="A76" s="1"/>
      <c r="B76" s="44"/>
      <c r="C76" s="110" t="s">
        <v>114</v>
      </c>
      <c r="D76" s="77"/>
      <c r="E76" s="173"/>
    </row>
    <row r="77" spans="1:5" ht="47.25" customHeight="1" x14ac:dyDescent="0.25">
      <c r="A77" s="1"/>
      <c r="B77" s="44"/>
      <c r="C77" s="110" t="s">
        <v>118</v>
      </c>
      <c r="D77" s="115" t="s">
        <v>20</v>
      </c>
      <c r="E77" s="174"/>
    </row>
    <row r="78" spans="1:5" ht="39.75" customHeight="1" x14ac:dyDescent="0.25">
      <c r="A78" s="1"/>
      <c r="B78" s="44"/>
      <c r="C78" s="61" t="s">
        <v>77</v>
      </c>
      <c r="D78" s="49"/>
      <c r="E78" s="111" t="s">
        <v>59</v>
      </c>
    </row>
    <row r="79" spans="1:5" ht="61.5" customHeight="1" x14ac:dyDescent="0.25">
      <c r="A79" s="1"/>
      <c r="B79" s="44"/>
      <c r="C79" s="160" t="s">
        <v>89</v>
      </c>
      <c r="D79" s="160"/>
      <c r="E79" s="138"/>
    </row>
    <row r="80" spans="1:5" ht="28.5" customHeight="1" x14ac:dyDescent="0.25">
      <c r="A80" s="1"/>
      <c r="B80" s="44"/>
      <c r="C80" s="162" t="s">
        <v>100</v>
      </c>
      <c r="D80" s="159"/>
      <c r="E80" s="144" t="s">
        <v>145</v>
      </c>
    </row>
    <row r="81" spans="1:5" ht="40.5" customHeight="1" x14ac:dyDescent="0.25">
      <c r="A81" s="1"/>
      <c r="B81" s="44"/>
      <c r="C81" s="160" t="s">
        <v>101</v>
      </c>
      <c r="D81" s="160"/>
      <c r="E81" s="163" t="s">
        <v>144</v>
      </c>
    </row>
    <row r="82" spans="1:5" ht="63.75" customHeight="1" x14ac:dyDescent="0.25">
      <c r="A82" s="1"/>
      <c r="B82" s="44"/>
      <c r="C82" s="96" t="s">
        <v>114</v>
      </c>
      <c r="D82" s="77"/>
      <c r="E82" s="164"/>
    </row>
    <row r="83" spans="1:5" ht="47.25" customHeight="1" x14ac:dyDescent="0.25">
      <c r="A83" s="1"/>
      <c r="B83" s="44"/>
      <c r="C83" s="110" t="s">
        <v>118</v>
      </c>
      <c r="D83" s="115" t="s">
        <v>20</v>
      </c>
      <c r="E83" s="165"/>
    </row>
    <row r="84" spans="1:5" ht="27" customHeight="1" x14ac:dyDescent="0.25">
      <c r="A84" s="1"/>
      <c r="B84" s="44"/>
      <c r="C84" s="160" t="s">
        <v>102</v>
      </c>
      <c r="D84" s="161"/>
      <c r="E84" s="172"/>
    </row>
    <row r="85" spans="1:5" ht="63" customHeight="1" x14ac:dyDescent="0.25">
      <c r="A85" s="1"/>
      <c r="B85" s="44"/>
      <c r="C85" s="110" t="s">
        <v>114</v>
      </c>
      <c r="D85" s="77"/>
      <c r="E85" s="173"/>
    </row>
    <row r="86" spans="1:5" ht="55.5" customHeight="1" x14ac:dyDescent="0.25">
      <c r="A86" s="1"/>
      <c r="B86" s="44"/>
      <c r="C86" s="110" t="s">
        <v>118</v>
      </c>
      <c r="D86" s="115" t="s">
        <v>20</v>
      </c>
      <c r="E86" s="174"/>
    </row>
    <row r="87" spans="1:5" ht="37.5" customHeight="1" x14ac:dyDescent="0.25">
      <c r="A87" s="1"/>
      <c r="B87" s="44"/>
      <c r="C87" s="160" t="s">
        <v>103</v>
      </c>
      <c r="D87" s="161"/>
      <c r="E87" s="172"/>
    </row>
    <row r="88" spans="1:5" ht="62.25" customHeight="1" x14ac:dyDescent="0.25">
      <c r="A88" s="1"/>
      <c r="B88" s="44"/>
      <c r="C88" s="110" t="s">
        <v>114</v>
      </c>
      <c r="D88" s="77"/>
      <c r="E88" s="173"/>
    </row>
    <row r="89" spans="1:5" ht="50.25" customHeight="1" x14ac:dyDescent="0.25">
      <c r="A89" s="1"/>
      <c r="B89" s="44"/>
      <c r="C89" s="110" t="s">
        <v>118</v>
      </c>
      <c r="D89" s="115" t="s">
        <v>20</v>
      </c>
      <c r="E89" s="174"/>
    </row>
    <row r="90" spans="1:5" ht="40.5" customHeight="1" x14ac:dyDescent="0.25">
      <c r="A90" s="1"/>
      <c r="B90" s="44"/>
      <c r="C90" s="61" t="s">
        <v>76</v>
      </c>
      <c r="D90" s="48"/>
      <c r="E90" s="111" t="s">
        <v>59</v>
      </c>
    </row>
    <row r="91" spans="1:5" ht="62.25" customHeight="1" x14ac:dyDescent="0.25">
      <c r="A91" s="1"/>
      <c r="B91" s="44"/>
      <c r="C91" s="160" t="s">
        <v>89</v>
      </c>
      <c r="D91" s="160"/>
      <c r="E91" s="138"/>
    </row>
    <row r="92" spans="1:5" ht="30" customHeight="1" x14ac:dyDescent="0.25">
      <c r="A92" s="1"/>
      <c r="B92" s="44"/>
      <c r="C92" s="162" t="s">
        <v>104</v>
      </c>
      <c r="D92" s="159"/>
      <c r="E92" s="144" t="s">
        <v>145</v>
      </c>
    </row>
    <row r="93" spans="1:5" ht="42" customHeight="1" x14ac:dyDescent="0.25">
      <c r="A93" s="1"/>
      <c r="B93" s="44"/>
      <c r="C93" s="160" t="s">
        <v>105</v>
      </c>
      <c r="D93" s="160"/>
      <c r="E93" s="163"/>
    </row>
    <row r="94" spans="1:5" ht="52.5" customHeight="1" x14ac:dyDescent="0.25">
      <c r="A94" s="1"/>
      <c r="B94" s="44"/>
      <c r="C94" s="110" t="s">
        <v>114</v>
      </c>
      <c r="D94" s="77"/>
      <c r="E94" s="164"/>
    </row>
    <row r="95" spans="1:5" ht="48" customHeight="1" x14ac:dyDescent="0.25">
      <c r="A95" s="1"/>
      <c r="B95" s="44"/>
      <c r="C95" s="110" t="s">
        <v>118</v>
      </c>
      <c r="D95" s="115" t="s">
        <v>141</v>
      </c>
      <c r="E95" s="165"/>
    </row>
    <row r="96" spans="1:5" ht="39.75" customHeight="1" x14ac:dyDescent="0.25">
      <c r="A96" s="1"/>
      <c r="B96" s="44"/>
      <c r="C96" s="160" t="s">
        <v>106</v>
      </c>
      <c r="D96" s="161"/>
      <c r="E96" s="172"/>
    </row>
    <row r="97" spans="1:5" ht="54.75" customHeight="1" x14ac:dyDescent="0.25">
      <c r="A97" s="1"/>
      <c r="B97" s="44"/>
      <c r="C97" s="110" t="s">
        <v>114</v>
      </c>
      <c r="D97" s="77"/>
      <c r="E97" s="173"/>
    </row>
    <row r="98" spans="1:5" ht="48.75" customHeight="1" x14ac:dyDescent="0.25">
      <c r="A98" s="1"/>
      <c r="B98" s="44"/>
      <c r="C98" s="110" t="s">
        <v>118</v>
      </c>
      <c r="D98" s="115" t="s">
        <v>141</v>
      </c>
      <c r="E98" s="174"/>
    </row>
    <row r="99" spans="1:5" ht="42.75" customHeight="1" x14ac:dyDescent="0.25">
      <c r="A99" s="1"/>
      <c r="B99" s="44"/>
      <c r="C99" s="160" t="s">
        <v>107</v>
      </c>
      <c r="D99" s="161"/>
      <c r="E99" s="172"/>
    </row>
    <row r="100" spans="1:5" ht="54.75" customHeight="1" x14ac:dyDescent="0.25">
      <c r="A100" s="1"/>
      <c r="B100" s="44"/>
      <c r="C100" s="110" t="s">
        <v>114</v>
      </c>
      <c r="D100" s="77"/>
      <c r="E100" s="173"/>
    </row>
    <row r="101" spans="1:5" ht="53.25" customHeight="1" x14ac:dyDescent="0.25">
      <c r="A101" s="1"/>
      <c r="B101" s="44"/>
      <c r="C101" s="110" t="s">
        <v>118</v>
      </c>
      <c r="D101" s="115" t="s">
        <v>141</v>
      </c>
      <c r="E101" s="174"/>
    </row>
    <row r="102" spans="1:5" ht="42" customHeight="1" x14ac:dyDescent="0.25">
      <c r="A102" s="1"/>
      <c r="B102" s="44"/>
      <c r="C102" s="61" t="s">
        <v>75</v>
      </c>
      <c r="D102" s="49"/>
      <c r="E102" s="111" t="s">
        <v>59</v>
      </c>
    </row>
    <row r="103" spans="1:5" ht="65.25" customHeight="1" x14ac:dyDescent="0.25">
      <c r="A103" s="1"/>
      <c r="B103" s="44"/>
      <c r="C103" s="160" t="s">
        <v>89</v>
      </c>
      <c r="D103" s="160"/>
      <c r="E103" s="138"/>
    </row>
    <row r="104" spans="1:5" ht="35.25" customHeight="1" x14ac:dyDescent="0.25">
      <c r="A104" s="1"/>
      <c r="B104" s="44"/>
      <c r="C104" s="162" t="s">
        <v>108</v>
      </c>
      <c r="D104" s="159"/>
      <c r="E104" s="144" t="s">
        <v>145</v>
      </c>
    </row>
    <row r="105" spans="1:5" ht="51" customHeight="1" x14ac:dyDescent="0.25">
      <c r="A105" s="1"/>
      <c r="B105" s="44"/>
      <c r="C105" s="160" t="s">
        <v>109</v>
      </c>
      <c r="D105" s="160"/>
      <c r="E105" s="163" t="s">
        <v>144</v>
      </c>
    </row>
    <row r="106" spans="1:5" ht="71.25" customHeight="1" x14ac:dyDescent="0.25">
      <c r="A106" s="1"/>
      <c r="B106" s="44"/>
      <c r="C106" s="110" t="s">
        <v>114</v>
      </c>
      <c r="D106" s="77"/>
      <c r="E106" s="164"/>
    </row>
    <row r="107" spans="1:5" ht="48" customHeight="1" x14ac:dyDescent="0.25">
      <c r="A107" s="1"/>
      <c r="B107" s="44"/>
      <c r="C107" s="110" t="s">
        <v>118</v>
      </c>
      <c r="D107" s="115" t="s">
        <v>141</v>
      </c>
      <c r="E107" s="165"/>
    </row>
    <row r="108" spans="1:5" ht="39" customHeight="1" x14ac:dyDescent="0.25">
      <c r="A108" s="1"/>
      <c r="B108" s="44"/>
      <c r="C108" s="160" t="s">
        <v>110</v>
      </c>
      <c r="D108" s="161"/>
      <c r="E108" s="172"/>
    </row>
    <row r="109" spans="1:5" ht="63.75" customHeight="1" x14ac:dyDescent="0.25">
      <c r="A109" s="1"/>
      <c r="B109" s="44"/>
      <c r="C109" s="110" t="s">
        <v>114</v>
      </c>
      <c r="D109" s="77"/>
      <c r="E109" s="173"/>
    </row>
    <row r="110" spans="1:5" ht="44.25" customHeight="1" x14ac:dyDescent="0.25">
      <c r="A110" s="1"/>
      <c r="B110" s="44"/>
      <c r="C110" s="110" t="s">
        <v>118</v>
      </c>
      <c r="D110" s="115" t="s">
        <v>141</v>
      </c>
      <c r="E110" s="174"/>
    </row>
    <row r="111" spans="1:5" ht="43.5" customHeight="1" x14ac:dyDescent="0.25">
      <c r="A111" s="1"/>
      <c r="B111" s="44"/>
      <c r="C111" s="160" t="s">
        <v>111</v>
      </c>
      <c r="D111" s="161"/>
      <c r="E111" s="172"/>
    </row>
    <row r="112" spans="1:5" ht="62.25" customHeight="1" x14ac:dyDescent="0.25">
      <c r="A112" s="1"/>
      <c r="B112" s="44"/>
      <c r="C112" s="110" t="s">
        <v>114</v>
      </c>
      <c r="D112" s="77"/>
      <c r="E112" s="173"/>
    </row>
    <row r="113" spans="1:9" ht="53.25" customHeight="1" x14ac:dyDescent="0.25">
      <c r="A113" s="1"/>
      <c r="B113" s="84"/>
      <c r="C113" s="96" t="s">
        <v>118</v>
      </c>
      <c r="D113" s="115" t="s">
        <v>141</v>
      </c>
      <c r="E113" s="174"/>
    </row>
    <row r="114" spans="1:9" ht="36.75" customHeight="1" x14ac:dyDescent="0.25">
      <c r="A114" s="1"/>
      <c r="B114" s="146">
        <v>9</v>
      </c>
      <c r="C114" s="160" t="s">
        <v>112</v>
      </c>
      <c r="D114" s="195"/>
      <c r="E114" s="195"/>
    </row>
    <row r="115" spans="1:9" ht="37.5" customHeight="1" x14ac:dyDescent="0.35">
      <c r="A115" s="1"/>
      <c r="B115" s="44">
        <v>10</v>
      </c>
      <c r="C115" s="166" t="s">
        <v>131</v>
      </c>
      <c r="D115" s="167"/>
      <c r="E115" s="100" t="s">
        <v>115</v>
      </c>
    </row>
    <row r="116" spans="1:9" ht="51" customHeight="1" x14ac:dyDescent="0.25">
      <c r="A116" s="1"/>
      <c r="B116" s="44"/>
      <c r="C116" s="162" t="s">
        <v>66</v>
      </c>
      <c r="D116" s="159"/>
      <c r="E116" s="110"/>
    </row>
    <row r="117" spans="1:9" ht="35.25" customHeight="1" x14ac:dyDescent="0.25">
      <c r="A117" s="1"/>
      <c r="B117" s="44"/>
      <c r="C117" s="162" t="s">
        <v>67</v>
      </c>
      <c r="D117" s="170"/>
      <c r="E117" s="171"/>
    </row>
    <row r="118" spans="1:9" ht="65.25" customHeight="1" x14ac:dyDescent="0.25">
      <c r="A118" s="1"/>
      <c r="B118" s="44"/>
      <c r="C118" s="63" t="s">
        <v>117</v>
      </c>
      <c r="D118" s="108"/>
      <c r="E118" s="163"/>
    </row>
    <row r="119" spans="1:9" ht="61.5" customHeight="1" x14ac:dyDescent="0.25">
      <c r="A119" s="1"/>
      <c r="B119" s="44"/>
      <c r="C119" s="110" t="s">
        <v>116</v>
      </c>
      <c r="D119" s="110" t="s">
        <v>139</v>
      </c>
      <c r="E119" s="165"/>
    </row>
    <row r="120" spans="1:9" ht="30" customHeight="1" x14ac:dyDescent="0.25">
      <c r="A120" s="1"/>
      <c r="B120" s="44"/>
      <c r="C120" s="162" t="s">
        <v>68</v>
      </c>
      <c r="D120" s="158"/>
      <c r="E120" s="159"/>
    </row>
    <row r="121" spans="1:9" ht="63.75" customHeight="1" x14ac:dyDescent="0.25">
      <c r="A121" s="1"/>
      <c r="B121" s="44"/>
      <c r="C121" s="110" t="s">
        <v>117</v>
      </c>
      <c r="D121" s="108"/>
      <c r="E121" s="163"/>
    </row>
    <row r="122" spans="1:9" ht="36" customHeight="1" x14ac:dyDescent="0.25">
      <c r="A122" s="1"/>
      <c r="B122" s="44"/>
      <c r="C122" s="110" t="s">
        <v>116</v>
      </c>
      <c r="D122" s="115" t="s">
        <v>139</v>
      </c>
      <c r="E122" s="165"/>
    </row>
    <row r="123" spans="1:9" ht="41.25" customHeight="1" x14ac:dyDescent="0.25">
      <c r="A123" s="1"/>
      <c r="B123" s="44"/>
      <c r="C123" s="162" t="s">
        <v>69</v>
      </c>
      <c r="D123" s="158"/>
      <c r="E123" s="159"/>
    </row>
    <row r="124" spans="1:9" ht="34.5" customHeight="1" x14ac:dyDescent="0.25">
      <c r="A124" s="1"/>
      <c r="B124" s="44"/>
      <c r="C124" s="110" t="s">
        <v>117</v>
      </c>
      <c r="D124" s="108"/>
      <c r="E124" s="168"/>
    </row>
    <row r="125" spans="1:9" ht="51" customHeight="1" x14ac:dyDescent="0.25">
      <c r="A125" s="1"/>
      <c r="B125" s="44"/>
      <c r="C125" s="110" t="s">
        <v>116</v>
      </c>
      <c r="D125" s="115" t="s">
        <v>139</v>
      </c>
      <c r="E125" s="169"/>
    </row>
    <row r="126" spans="1:9" ht="27" customHeight="1" x14ac:dyDescent="0.25">
      <c r="B126" s="149"/>
      <c r="C126" s="162" t="s">
        <v>70</v>
      </c>
      <c r="D126" s="175"/>
      <c r="E126" s="176"/>
      <c r="H126" s="13"/>
      <c r="I126" s="13"/>
    </row>
    <row r="127" spans="1:9" ht="45.75" customHeight="1" x14ac:dyDescent="0.25">
      <c r="A127" s="1"/>
      <c r="B127" s="145"/>
      <c r="C127" s="147" t="s">
        <v>117</v>
      </c>
      <c r="D127" s="108"/>
      <c r="E127" s="168"/>
    </row>
    <row r="128" spans="1:9" ht="58.5" customHeight="1" x14ac:dyDescent="0.25">
      <c r="A128" s="1"/>
      <c r="B128" s="145"/>
      <c r="C128" s="147" t="s">
        <v>116</v>
      </c>
      <c r="D128" s="115" t="s">
        <v>139</v>
      </c>
      <c r="E128" s="169"/>
      <c r="F128" s="13"/>
    </row>
    <row r="129" spans="1:9" ht="41.25" customHeight="1" x14ac:dyDescent="0.25">
      <c r="A129" s="1"/>
      <c r="B129" s="145"/>
      <c r="C129" s="158" t="s">
        <v>71</v>
      </c>
      <c r="D129" s="158"/>
      <c r="E129" s="159"/>
      <c r="F129" s="13"/>
    </row>
    <row r="130" spans="1:9" ht="48.75" customHeight="1" x14ac:dyDescent="0.25">
      <c r="A130" s="1"/>
      <c r="B130" s="145"/>
      <c r="C130" s="147" t="s">
        <v>117</v>
      </c>
      <c r="D130" s="108"/>
      <c r="E130" s="168"/>
      <c r="F130" s="13"/>
      <c r="H130" s="13"/>
      <c r="I130" s="13"/>
    </row>
    <row r="131" spans="1:9" ht="57" customHeight="1" x14ac:dyDescent="0.25">
      <c r="B131" s="145"/>
      <c r="C131" s="147" t="s">
        <v>116</v>
      </c>
      <c r="D131" s="115" t="s">
        <v>139</v>
      </c>
      <c r="E131" s="169"/>
      <c r="H131" s="13"/>
      <c r="I131" s="13"/>
    </row>
    <row r="132" spans="1:9" ht="30.75" customHeight="1" x14ac:dyDescent="0.25">
      <c r="B132" s="145"/>
      <c r="C132" s="158" t="s">
        <v>72</v>
      </c>
      <c r="D132" s="158"/>
      <c r="E132" s="159"/>
      <c r="H132" s="13"/>
      <c r="I132" s="13"/>
    </row>
    <row r="133" spans="1:9" ht="45" x14ac:dyDescent="0.25">
      <c r="B133" s="145"/>
      <c r="C133" s="147" t="s">
        <v>117</v>
      </c>
      <c r="D133" s="108"/>
      <c r="E133" s="191"/>
      <c r="H133" s="13"/>
      <c r="I133" s="13"/>
    </row>
    <row r="134" spans="1:9" ht="63.75" customHeight="1" x14ac:dyDescent="0.25">
      <c r="B134" s="145"/>
      <c r="C134" s="147" t="s">
        <v>116</v>
      </c>
      <c r="D134" s="115" t="s">
        <v>139</v>
      </c>
      <c r="E134" s="192"/>
      <c r="H134" s="13"/>
      <c r="I134" s="13"/>
    </row>
    <row r="135" spans="1:9" ht="53.25" customHeight="1" x14ac:dyDescent="0.25">
      <c r="B135" s="145"/>
      <c r="C135" s="148" t="s">
        <v>119</v>
      </c>
      <c r="D135" s="122" t="s">
        <v>138</v>
      </c>
      <c r="H135" s="13"/>
      <c r="I135" s="13"/>
    </row>
    <row r="136" spans="1:9" x14ac:dyDescent="0.25">
      <c r="B136" s="150"/>
      <c r="H136" s="13"/>
      <c r="I136" s="13"/>
    </row>
    <row r="137" spans="1:9" ht="30" x14ac:dyDescent="0.25">
      <c r="B137" s="109">
        <v>11</v>
      </c>
      <c r="C137" s="47" t="s">
        <v>2</v>
      </c>
      <c r="D137" s="70" t="s">
        <v>19</v>
      </c>
      <c r="E137" s="113" t="s">
        <v>38</v>
      </c>
      <c r="H137" s="13"/>
      <c r="I137" s="13"/>
    </row>
    <row r="138" spans="1:9" x14ac:dyDescent="0.25">
      <c r="H138" s="13"/>
      <c r="I138" s="13"/>
    </row>
    <row r="139" spans="1:9" x14ac:dyDescent="0.25">
      <c r="H139" s="13"/>
      <c r="I139" s="13"/>
    </row>
    <row r="140" spans="1:9" x14ac:dyDescent="0.25">
      <c r="H140" s="13"/>
      <c r="I140" s="13"/>
    </row>
    <row r="141" spans="1:9" x14ac:dyDescent="0.25">
      <c r="H141" s="13"/>
      <c r="I141" s="13"/>
    </row>
    <row r="142" spans="1:9" x14ac:dyDescent="0.25">
      <c r="H142" s="13"/>
      <c r="I142" s="13"/>
    </row>
    <row r="143" spans="1:9" x14ac:dyDescent="0.25">
      <c r="H143" s="13"/>
      <c r="I143" s="13"/>
    </row>
    <row r="144" spans="1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</sheetData>
  <mergeCells count="76">
    <mergeCell ref="E133:E134"/>
    <mergeCell ref="E54:E55"/>
    <mergeCell ref="E81:E83"/>
    <mergeCell ref="E93:E95"/>
    <mergeCell ref="E75:E77"/>
    <mergeCell ref="E84:E86"/>
    <mergeCell ref="C114:E114"/>
    <mergeCell ref="C79:D79"/>
    <mergeCell ref="C87:D87"/>
    <mergeCell ref="C80:D80"/>
    <mergeCell ref="C84:D84"/>
    <mergeCell ref="C81:D81"/>
    <mergeCell ref="C91:D91"/>
    <mergeCell ref="E96:E98"/>
    <mergeCell ref="E99:E101"/>
    <mergeCell ref="E108:E110"/>
    <mergeCell ref="C50:D50"/>
    <mergeCell ref="C69:D69"/>
    <mergeCell ref="C75:D75"/>
    <mergeCell ref="C67:D67"/>
    <mergeCell ref="E47:E49"/>
    <mergeCell ref="E50:E52"/>
    <mergeCell ref="E60:E62"/>
    <mergeCell ref="E63:E65"/>
    <mergeCell ref="E72:E74"/>
    <mergeCell ref="B2:C2"/>
    <mergeCell ref="B7:D7"/>
    <mergeCell ref="B5:B6"/>
    <mergeCell ref="B20:B37"/>
    <mergeCell ref="B12:B19"/>
    <mergeCell ref="C5:D5"/>
    <mergeCell ref="C6:D6"/>
    <mergeCell ref="C12:E12"/>
    <mergeCell ref="C20:E20"/>
    <mergeCell ref="B4:D4"/>
    <mergeCell ref="B38:E38"/>
    <mergeCell ref="C68:D68"/>
    <mergeCell ref="E69:E71"/>
    <mergeCell ref="C72:D72"/>
    <mergeCell ref="E44:E46"/>
    <mergeCell ref="C41:D42"/>
    <mergeCell ref="C40:D40"/>
    <mergeCell ref="C43:D43"/>
    <mergeCell ref="C57:D57"/>
    <mergeCell ref="C54:D55"/>
    <mergeCell ref="C56:D56"/>
    <mergeCell ref="E57:E59"/>
    <mergeCell ref="C60:D60"/>
    <mergeCell ref="C63:D63"/>
    <mergeCell ref="C44:D44"/>
    <mergeCell ref="C47:D47"/>
    <mergeCell ref="C92:D92"/>
    <mergeCell ref="E87:E89"/>
    <mergeCell ref="C96:D96"/>
    <mergeCell ref="C129:E129"/>
    <mergeCell ref="E130:E131"/>
    <mergeCell ref="C126:E126"/>
    <mergeCell ref="E127:E128"/>
    <mergeCell ref="C93:D93"/>
    <mergeCell ref="E111:E113"/>
    <mergeCell ref="C116:D116"/>
    <mergeCell ref="C132:E132"/>
    <mergeCell ref="C111:D111"/>
    <mergeCell ref="C99:D99"/>
    <mergeCell ref="C103:D103"/>
    <mergeCell ref="C104:D104"/>
    <mergeCell ref="E105:E107"/>
    <mergeCell ref="C108:D108"/>
    <mergeCell ref="C115:D115"/>
    <mergeCell ref="C105:D105"/>
    <mergeCell ref="E124:E125"/>
    <mergeCell ref="E118:E119"/>
    <mergeCell ref="C120:E120"/>
    <mergeCell ref="E121:E122"/>
    <mergeCell ref="C123:E123"/>
    <mergeCell ref="C117:E117"/>
  </mergeCells>
  <conditionalFormatting sqref="P4:P7 F26 N21:N24">
    <cfRule type="containsText" dxfId="18" priority="44" operator="containsText" text="x">
      <formula>NOT(ISERROR(SEARCH("x",F4)))</formula>
    </cfRule>
  </conditionalFormatting>
  <conditionalFormatting sqref="D116 D118 D121 D124 D127 D130 D133 D39">
    <cfRule type="containsText" dxfId="17" priority="33" operator="containsText" text="Off track">
      <formula>NOT(ISERROR(SEARCH("Off track",D39)))</formula>
    </cfRule>
    <cfRule type="containsText" dxfId="16" priority="34" operator="containsText" text="On track ">
      <formula>NOT(ISERROR(SEARCH("On track ",D39)))</formula>
    </cfRule>
  </conditionalFormatting>
  <conditionalFormatting sqref="D116 D133 D130 D127 D124 D121 D118">
    <cfRule type="containsText" dxfId="15" priority="11" operator="containsText" text="Getting There">
      <formula>NOT(ISERROR(SEARCH("Getting There",D116)))</formula>
    </cfRule>
  </conditionalFormatting>
  <dataValidations count="6">
    <dataValidation type="list" allowBlank="1" showInputMessage="1" showErrorMessage="1" sqref="D106 D109 D112 D85 D82 D88 D64 D61 D58 D51 D48 D45 D70 D73 D76 D94 D97 D100" xr:uid="{00000000-0002-0000-0000-000000000000}">
      <formula1>#REF!</formula1>
    </dataValidation>
    <dataValidation type="list" allowBlank="1" showInputMessage="1" showErrorMessage="1" sqref="D137 D22:D34" xr:uid="{00000000-0002-0000-0000-000001000000}">
      <formula1>$P$2:$P$4</formula1>
    </dataValidation>
    <dataValidation type="list" allowBlank="1" showInputMessage="1" showErrorMessage="1" sqref="D113 D107 D110 D89 D86 D83 D65 D62 D59 D52 D49 D46 D71 D74 D77 D98 D101 D95" xr:uid="{00000000-0002-0000-0000-000002000000}">
      <formula1>$Q$2:$Q$7</formula1>
    </dataValidation>
    <dataValidation type="list" allowBlank="1" showInputMessage="1" showErrorMessage="1" sqref="D119 D122 D125 D128 D131 D134" xr:uid="{00000000-0002-0000-0000-000003000000}">
      <formula1>$S$2:$S$7</formula1>
    </dataValidation>
    <dataValidation type="list" allowBlank="1" showInputMessage="1" showErrorMessage="1" sqref="D135" xr:uid="{00000000-0002-0000-0000-000004000000}">
      <formula1>$T$2:$T$7</formula1>
    </dataValidation>
    <dataValidation type="list" allowBlank="1" showInputMessage="1" showErrorMessage="1" sqref="E102 E90 E40 E66 E53 E78" xr:uid="{00000000-0002-0000-0000-000005000000}">
      <formula1>$R$2:$R$7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30"/>
  <sheetViews>
    <sheetView showGridLines="0" tabSelected="1" zoomScale="80" zoomScaleNormal="80" workbookViewId="0">
      <selection activeCell="E15" sqref="E15"/>
    </sheetView>
  </sheetViews>
  <sheetFormatPr defaultRowHeight="15" x14ac:dyDescent="0.25"/>
  <cols>
    <col min="1" max="1" width="8.5" customWidth="1"/>
    <col min="2" max="2" width="23" bestFit="1" customWidth="1"/>
    <col min="3" max="3" width="44.125" customWidth="1"/>
    <col min="4" max="4" width="34.875" customWidth="1"/>
    <col min="5" max="5" width="32.75" customWidth="1"/>
    <col min="6" max="6" width="31" customWidth="1"/>
    <col min="7" max="7" width="21" customWidth="1"/>
    <col min="8" max="9" width="18.25" customWidth="1"/>
    <col min="10" max="10" width="12.25" customWidth="1"/>
    <col min="11" max="11" width="13.625" customWidth="1"/>
    <col min="12" max="12" width="33" customWidth="1"/>
    <col min="13" max="13" width="8.375" customWidth="1"/>
    <col min="14" max="14" width="25.875" customWidth="1"/>
    <col min="15" max="15" width="9.375" customWidth="1"/>
    <col min="16" max="16" width="8" customWidth="1"/>
    <col min="17" max="17" width="37.5" customWidth="1"/>
    <col min="18" max="18" width="39.25" customWidth="1"/>
  </cols>
  <sheetData>
    <row r="1" spans="1:18" s="4" customFormat="1" ht="21" x14ac:dyDescent="0.25">
      <c r="A1" s="83">
        <v>9</v>
      </c>
      <c r="B1" s="166" t="s">
        <v>74</v>
      </c>
      <c r="C1" s="196"/>
      <c r="D1" s="197"/>
      <c r="E1" s="67"/>
      <c r="F1" s="68"/>
      <c r="G1" s="69"/>
      <c r="L1" s="5"/>
    </row>
    <row r="2" spans="1:18" s="4" customFormat="1" x14ac:dyDescent="0.25">
      <c r="A2" s="45"/>
      <c r="B2" s="50" t="s">
        <v>48</v>
      </c>
      <c r="C2" s="51" t="s">
        <v>81</v>
      </c>
      <c r="D2" s="52" t="s">
        <v>82</v>
      </c>
      <c r="E2" s="53" t="s">
        <v>84</v>
      </c>
      <c r="F2" s="54" t="s">
        <v>83</v>
      </c>
      <c r="G2" s="51" t="s">
        <v>49</v>
      </c>
      <c r="H2" s="95" t="s">
        <v>53</v>
      </c>
      <c r="I2" s="95" t="s">
        <v>49</v>
      </c>
      <c r="J2" s="17" t="s">
        <v>54</v>
      </c>
      <c r="K2" s="17" t="s">
        <v>55</v>
      </c>
      <c r="L2" s="18" t="s">
        <v>56</v>
      </c>
      <c r="M2" s="129" t="s">
        <v>57</v>
      </c>
      <c r="N2" s="82" t="s">
        <v>58</v>
      </c>
      <c r="O2" s="86"/>
      <c r="P2" s="87"/>
      <c r="Q2" s="140" t="s">
        <v>124</v>
      </c>
      <c r="R2" s="141" t="s">
        <v>125</v>
      </c>
    </row>
    <row r="3" spans="1:18" s="4" customFormat="1" ht="45.75" customHeight="1" x14ac:dyDescent="0.25">
      <c r="A3" s="45"/>
      <c r="B3" s="88">
        <v>1</v>
      </c>
      <c r="C3" s="89" t="str">
        <f>'Section 2 Results'!C43:D43</f>
        <v>Output 1: Please insert output text from your logframe</v>
      </c>
      <c r="D3" s="90"/>
      <c r="E3" s="91"/>
      <c r="F3" s="92">
        <f>D3*H3</f>
        <v>0</v>
      </c>
      <c r="G3" s="93" t="s">
        <v>143</v>
      </c>
      <c r="H3" s="205">
        <f t="shared" ref="H3:H8" si="0">IF(E3=$Q$3,150,IF(E3=$Q$4,125,IF(E3=$Q$5,100,IF(E3=$Q$6,75,IF(E3=$Q$7,50,0)))))</f>
        <v>0</v>
      </c>
      <c r="I3" s="134">
        <f>IF(G3="Low",1,IF(G3="Medium",2,IF(G3="High",3,0)))</f>
        <v>0</v>
      </c>
      <c r="J3" s="130">
        <f>D3*I3</f>
        <v>0</v>
      </c>
      <c r="K3" s="131">
        <v>1</v>
      </c>
      <c r="L3" s="206" t="s">
        <v>21</v>
      </c>
      <c r="M3" s="131" t="s">
        <v>44</v>
      </c>
      <c r="N3" s="133">
        <f>D3</f>
        <v>0</v>
      </c>
      <c r="O3" s="134" t="str">
        <f>IF(E3=$L$8,"1",IF(E3=$L$8,"1",IF(E3=$L$8,"1",IF(E3=$L$8,"1",IF(E3=$L$8,"1")))))</f>
        <v>1</v>
      </c>
      <c r="P3" s="135">
        <f>N3*O3</f>
        <v>0</v>
      </c>
      <c r="Q3" s="11" t="s">
        <v>21</v>
      </c>
      <c r="R3" s="117" t="s">
        <v>44</v>
      </c>
    </row>
    <row r="4" spans="1:18" s="4" customFormat="1" ht="45" customHeight="1" x14ac:dyDescent="0.25">
      <c r="A4" s="45"/>
      <c r="B4" s="88">
        <v>2</v>
      </c>
      <c r="C4" s="89" t="str">
        <f>'Section 2 Results'!C56:D56</f>
        <v>Output 2: Please insert output text from your logframe</v>
      </c>
      <c r="D4" s="90"/>
      <c r="E4" s="91"/>
      <c r="F4" s="92">
        <f t="shared" ref="F4:F9" si="1">D4*H4</f>
        <v>0</v>
      </c>
      <c r="G4" s="93" t="s">
        <v>143</v>
      </c>
      <c r="H4" s="205">
        <f t="shared" si="0"/>
        <v>0</v>
      </c>
      <c r="I4" s="134">
        <f>IF(G4="Low",1,IF(G4="Medium",2,IF(G4="High",3,0)))</f>
        <v>0</v>
      </c>
      <c r="J4" s="130">
        <f>D4*I4</f>
        <v>0</v>
      </c>
      <c r="K4" s="131">
        <v>2</v>
      </c>
      <c r="L4" s="206" t="s">
        <v>22</v>
      </c>
      <c r="M4" s="131" t="s">
        <v>50</v>
      </c>
      <c r="N4" s="133">
        <f>D4</f>
        <v>0</v>
      </c>
      <c r="O4" s="134" t="str">
        <f>IF(E4=$L$8,"1",IF(E4=$L$8,"1",IF(E4=$L$8,"1",IF(E4=$L$8,"1",IF(E4=$L$8,"1")))))</f>
        <v>1</v>
      </c>
      <c r="P4" s="135">
        <f t="shared" ref="P4:P8" si="2">N4*O4</f>
        <v>0</v>
      </c>
      <c r="Q4" s="11" t="s">
        <v>22</v>
      </c>
      <c r="R4" s="117" t="s">
        <v>50</v>
      </c>
    </row>
    <row r="5" spans="1:18" s="4" customFormat="1" ht="36" customHeight="1" x14ac:dyDescent="0.25">
      <c r="A5" s="45"/>
      <c r="B5" s="88">
        <v>3</v>
      </c>
      <c r="C5" s="89" t="str">
        <f>'Section 2 Results'!C68:D68</f>
        <v>Output 3: Please insert output text from your logframe</v>
      </c>
      <c r="D5" s="90"/>
      <c r="E5" s="91"/>
      <c r="F5" s="92">
        <f t="shared" si="1"/>
        <v>0</v>
      </c>
      <c r="G5" s="93" t="s">
        <v>143</v>
      </c>
      <c r="H5" s="205">
        <f t="shared" si="0"/>
        <v>0</v>
      </c>
      <c r="I5" s="134">
        <f t="shared" ref="I5:I8" si="3">IF(G5="Low",1,IF(G5="Medium",2,IF(G5="High",3,0)))</f>
        <v>0</v>
      </c>
      <c r="J5" s="130">
        <f>D5*I5</f>
        <v>0</v>
      </c>
      <c r="K5" s="131">
        <v>3</v>
      </c>
      <c r="L5" s="206" t="s">
        <v>23</v>
      </c>
      <c r="M5" s="136" t="s">
        <v>43</v>
      </c>
      <c r="N5" s="133">
        <f>D5</f>
        <v>0</v>
      </c>
      <c r="O5" s="134" t="str">
        <f t="shared" ref="O5:O8" si="4">IF(E5=$L$8,"1",IF(E5=$L$8,"1",IF(E5=$L$8,"1",IF(E5=$L$8,"1",IF(E5=$L$8,"1")))))</f>
        <v>1</v>
      </c>
      <c r="P5" s="135">
        <f t="shared" si="2"/>
        <v>0</v>
      </c>
      <c r="Q5" s="11" t="s">
        <v>23</v>
      </c>
      <c r="R5" s="117" t="s">
        <v>43</v>
      </c>
    </row>
    <row r="6" spans="1:18" s="20" customFormat="1" ht="38.25" customHeight="1" x14ac:dyDescent="0.25">
      <c r="A6" s="46"/>
      <c r="B6" s="88">
        <v>4</v>
      </c>
      <c r="C6" s="89" t="str">
        <f>'Section 2 Results'!C80:D80</f>
        <v>Output 4: Please insert output text from your logframe</v>
      </c>
      <c r="D6" s="90"/>
      <c r="E6" s="91"/>
      <c r="F6" s="92">
        <f t="shared" si="1"/>
        <v>0</v>
      </c>
      <c r="G6" s="93" t="s">
        <v>143</v>
      </c>
      <c r="H6" s="205">
        <f t="shared" si="0"/>
        <v>0</v>
      </c>
      <c r="I6" s="134">
        <f>IF(G6="Low",1,IF(G6="Medium",2,IF(G6="High",3,0)))</f>
        <v>0</v>
      </c>
      <c r="J6" s="130">
        <f t="shared" ref="J6" si="5">D6*I6</f>
        <v>0</v>
      </c>
      <c r="K6" s="131">
        <v>4</v>
      </c>
      <c r="L6" s="206" t="s">
        <v>24</v>
      </c>
      <c r="M6" s="136"/>
      <c r="N6" s="133">
        <f t="shared" ref="N6" si="6">D6</f>
        <v>0</v>
      </c>
      <c r="O6" s="134" t="str">
        <f t="shared" si="4"/>
        <v>1</v>
      </c>
      <c r="P6" s="135">
        <f t="shared" si="2"/>
        <v>0</v>
      </c>
      <c r="Q6" s="11" t="s">
        <v>24</v>
      </c>
      <c r="R6" s="4"/>
    </row>
    <row r="7" spans="1:18" s="4" customFormat="1" ht="54.75" customHeight="1" x14ac:dyDescent="0.25">
      <c r="A7" s="45"/>
      <c r="B7" s="88">
        <v>5</v>
      </c>
      <c r="C7" s="89" t="str">
        <f>'Section 2 Results'!C92:D92</f>
        <v>Output 5. Please insert output text from your logframe</v>
      </c>
      <c r="D7" s="90"/>
      <c r="E7" s="91"/>
      <c r="F7" s="92">
        <f t="shared" si="1"/>
        <v>0</v>
      </c>
      <c r="G7" s="93" t="s">
        <v>143</v>
      </c>
      <c r="H7" s="205">
        <f t="shared" si="0"/>
        <v>0</v>
      </c>
      <c r="I7" s="134">
        <f t="shared" si="3"/>
        <v>0</v>
      </c>
      <c r="J7" s="130">
        <f>D7*I7</f>
        <v>0</v>
      </c>
      <c r="K7" s="131">
        <v>5</v>
      </c>
      <c r="L7" s="206" t="s">
        <v>25</v>
      </c>
      <c r="M7" s="136"/>
      <c r="N7" s="133">
        <f>D7</f>
        <v>0</v>
      </c>
      <c r="O7" s="134" t="str">
        <f t="shared" si="4"/>
        <v>1</v>
      </c>
      <c r="P7" s="135">
        <f t="shared" si="2"/>
        <v>0</v>
      </c>
      <c r="Q7" s="12" t="s">
        <v>25</v>
      </c>
      <c r="R7" s="5"/>
    </row>
    <row r="8" spans="1:18" s="4" customFormat="1" ht="47.25" customHeight="1" x14ac:dyDescent="0.25">
      <c r="A8" s="45"/>
      <c r="B8" s="88">
        <v>6</v>
      </c>
      <c r="C8" s="89" t="str">
        <f>'Section 2 Results'!C104:D104</f>
        <v>Output 6. Please insert output text from your logframe</v>
      </c>
      <c r="D8" s="94"/>
      <c r="E8" s="91"/>
      <c r="F8" s="92">
        <f t="shared" si="1"/>
        <v>0</v>
      </c>
      <c r="G8" s="93" t="s">
        <v>143</v>
      </c>
      <c r="H8" s="205">
        <f t="shared" si="0"/>
        <v>0</v>
      </c>
      <c r="I8" s="134">
        <f t="shared" si="3"/>
        <v>0</v>
      </c>
      <c r="J8" s="130">
        <f>D8*I8</f>
        <v>0</v>
      </c>
      <c r="K8" s="131">
        <v>6</v>
      </c>
      <c r="L8" s="132"/>
      <c r="M8" s="131"/>
      <c r="N8" s="133">
        <f>D8</f>
        <v>0</v>
      </c>
      <c r="O8" s="134" t="str">
        <f t="shared" si="4"/>
        <v>1</v>
      </c>
      <c r="P8" s="135">
        <f t="shared" si="2"/>
        <v>0</v>
      </c>
    </row>
    <row r="9" spans="1:18" s="4" customFormat="1" ht="4.5" customHeight="1" x14ac:dyDescent="0.25">
      <c r="A9" s="45"/>
      <c r="B9" s="99"/>
      <c r="C9" s="21"/>
      <c r="D9" s="22">
        <f>SUM(D3:D8)</f>
        <v>0</v>
      </c>
      <c r="E9" s="21">
        <f>SUM(E3:E8)</f>
        <v>0</v>
      </c>
      <c r="F9" s="207">
        <f>SUM(F3:F8)</f>
        <v>0</v>
      </c>
      <c r="G9" s="29"/>
      <c r="H9" s="137">
        <f>SUM(H3:H8)</f>
        <v>0</v>
      </c>
      <c r="I9" s="137"/>
      <c r="J9" s="98">
        <f>SUM(J3:J8)</f>
        <v>0</v>
      </c>
      <c r="L9" s="5"/>
      <c r="P9" s="97">
        <f>SUM(P3:P8)</f>
        <v>0</v>
      </c>
    </row>
    <row r="10" spans="1:18" s="4" customFormat="1" x14ac:dyDescent="0.25">
      <c r="A10" s="45"/>
      <c r="B10" s="55"/>
      <c r="C10" s="23"/>
      <c r="D10" s="24">
        <f>SUM(D3:D8)</f>
        <v>0</v>
      </c>
      <c r="E10" s="25" t="str">
        <f>IF(H9=0, "no outputs scored", IF(P9&gt;0, "output score missing", IF(P9=0, "all outputs scored")))</f>
        <v>no outputs scored</v>
      </c>
      <c r="F10" s="26"/>
      <c r="G10" s="29"/>
      <c r="H10" s="139"/>
      <c r="I10" s="139"/>
      <c r="K10" s="13"/>
      <c r="L10" s="27"/>
    </row>
    <row r="11" spans="1:18" s="4" customFormat="1" x14ac:dyDescent="0.25">
      <c r="A11" s="45"/>
      <c r="B11" s="58" t="s">
        <v>121</v>
      </c>
      <c r="C11" s="59"/>
      <c r="D11" s="23"/>
      <c r="E11" s="28"/>
      <c r="F11" s="28"/>
      <c r="G11" s="29"/>
      <c r="K11" s="13"/>
      <c r="L11" s="27"/>
    </row>
    <row r="12" spans="1:18" s="4" customFormat="1" ht="41.25" customHeight="1" x14ac:dyDescent="0.25">
      <c r="A12" s="45"/>
      <c r="B12" s="30"/>
      <c r="C12" s="19"/>
      <c r="D12" s="31"/>
      <c r="E12"/>
      <c r="G12" s="29"/>
      <c r="K12" s="13"/>
      <c r="L12" s="27"/>
    </row>
    <row r="13" spans="1:18" s="4" customFormat="1" ht="27.75" customHeight="1" x14ac:dyDescent="0.25">
      <c r="A13" s="45"/>
      <c r="B13" s="32" t="s">
        <v>122</v>
      </c>
      <c r="C13" s="56" t="str">
        <f>IF(OR(F9=0, D9&lt;1, D9&gt;1,P9&gt; 0),"to be calculated",IF(F9&gt;137.5,"A++",IF(F9&gt;112.5,"A+",IF(F9&gt;=87.5,"A",IF(F9&gt;=62.5,"B","C")))))</f>
        <v>to be calculated</v>
      </c>
      <c r="D13" s="31"/>
      <c r="E13"/>
      <c r="G13" s="29"/>
      <c r="K13" s="13"/>
      <c r="L13" s="27"/>
    </row>
    <row r="14" spans="1:18" s="4" customFormat="1" x14ac:dyDescent="0.25">
      <c r="A14" s="45"/>
      <c r="B14" s="33"/>
      <c r="C14" s="34"/>
      <c r="E14"/>
      <c r="G14" s="29"/>
      <c r="K14" s="13"/>
      <c r="L14" s="27"/>
    </row>
    <row r="15" spans="1:18" s="4" customFormat="1" ht="47.25" customHeight="1" x14ac:dyDescent="0.25">
      <c r="A15" s="45"/>
      <c r="B15" s="32" t="s">
        <v>123</v>
      </c>
      <c r="C15" s="57" t="str">
        <f>IF(C13="A++","Outputs substantially exceeded expectation",IF(C13="A+","Outputs moderately exceeded expectation",IF(C13="A","Outputs met expectation",IF(C13="B","Outputs moderately did not meet expectation",IF(C13="C","Outputs substantially did not meet expectation",IF(C13="to be calculated","to be calculated"))))))</f>
        <v>to be calculated</v>
      </c>
      <c r="E15"/>
      <c r="G15" s="29"/>
      <c r="K15" s="13"/>
      <c r="L15" s="27"/>
    </row>
    <row r="16" spans="1:18" s="4" customFormat="1" x14ac:dyDescent="0.25">
      <c r="A16" s="45"/>
      <c r="B16" s="35"/>
      <c r="C16" s="36"/>
      <c r="D16" s="13"/>
      <c r="E16"/>
      <c r="G16" s="29"/>
      <c r="K16" s="13"/>
      <c r="L16" s="27"/>
    </row>
    <row r="17" spans="1:12" s="4" customFormat="1" x14ac:dyDescent="0.25">
      <c r="A17" s="45"/>
      <c r="B17" s="58" t="s">
        <v>120</v>
      </c>
      <c r="C17" s="59"/>
      <c r="D17" s="13"/>
      <c r="K17" s="13"/>
      <c r="L17" s="27"/>
    </row>
    <row r="18" spans="1:12" s="4" customFormat="1" ht="15" customHeight="1" x14ac:dyDescent="0.25">
      <c r="A18" s="45"/>
      <c r="B18" s="33"/>
      <c r="C18" s="34"/>
      <c r="D18" s="13"/>
      <c r="K18" s="13"/>
      <c r="L18" s="27"/>
    </row>
    <row r="19" spans="1:12" s="4" customFormat="1" ht="14.25" customHeight="1" x14ac:dyDescent="0.25">
      <c r="A19" s="45"/>
      <c r="B19" s="32" t="s">
        <v>51</v>
      </c>
      <c r="C19" s="198" t="str">
        <f>'Section 2 Results'!D135</f>
        <v>Please select overall outcome score</v>
      </c>
      <c r="D19" s="13"/>
      <c r="K19" s="13"/>
      <c r="L19" s="27"/>
    </row>
    <row r="20" spans="1:12" s="4" customFormat="1" x14ac:dyDescent="0.25">
      <c r="A20" s="45"/>
      <c r="B20" s="32"/>
      <c r="C20" s="199"/>
      <c r="D20" s="13"/>
      <c r="K20" s="13"/>
      <c r="L20" s="27"/>
    </row>
    <row r="21" spans="1:12" s="4" customFormat="1" ht="8.25" customHeight="1" x14ac:dyDescent="0.25">
      <c r="A21" s="45"/>
      <c r="B21" s="32"/>
      <c r="C21" s="199"/>
      <c r="D21" s="13"/>
      <c r="K21" s="13"/>
      <c r="L21" s="27"/>
    </row>
    <row r="22" spans="1:12" s="4" customFormat="1" ht="21" customHeight="1" x14ac:dyDescent="0.25">
      <c r="A22" s="45"/>
      <c r="B22" s="32"/>
      <c r="C22" s="199"/>
      <c r="D22" s="13"/>
      <c r="K22" s="13"/>
      <c r="L22" s="27"/>
    </row>
    <row r="23" spans="1:12" s="4" customFormat="1" ht="20.25" customHeight="1" x14ac:dyDescent="0.25">
      <c r="A23" s="45"/>
      <c r="B23" s="32"/>
      <c r="C23" s="200"/>
      <c r="D23" s="13"/>
      <c r="K23" s="13"/>
      <c r="L23" s="27"/>
    </row>
    <row r="24" spans="1:12" s="4" customFormat="1" ht="42.75" customHeight="1" x14ac:dyDescent="0.25">
      <c r="A24" s="45"/>
      <c r="B24" s="13"/>
      <c r="C24" s="37"/>
      <c r="K24" s="13"/>
      <c r="L24" s="27"/>
    </row>
    <row r="25" spans="1:12" s="4" customFormat="1" ht="22.5" customHeight="1" x14ac:dyDescent="0.25">
      <c r="A25" s="45"/>
      <c r="B25" s="103" t="s">
        <v>49</v>
      </c>
      <c r="C25" s="60"/>
      <c r="K25" s="13"/>
      <c r="L25" s="27"/>
    </row>
    <row r="26" spans="1:12" s="4" customFormat="1" x14ac:dyDescent="0.25">
      <c r="A26" s="45"/>
      <c r="B26" s="78"/>
      <c r="C26" s="34"/>
      <c r="K26" s="13"/>
      <c r="L26" s="27"/>
    </row>
    <row r="27" spans="1:12" s="4" customFormat="1" ht="14.25" customHeight="1" x14ac:dyDescent="0.25">
      <c r="A27" s="104"/>
      <c r="B27" s="101" t="s">
        <v>85</v>
      </c>
      <c r="C27" s="56" t="str">
        <f>IF(J9=0,"to be calculated",IF(J9&lt;1.67,"Low",IF(J9&lt;2.33,"Medium",IF(J9&lt;=3,"High"))))</f>
        <v>to be calculated</v>
      </c>
      <c r="K27" s="13"/>
      <c r="L27" s="27"/>
    </row>
    <row r="28" spans="1:12" s="4" customFormat="1" x14ac:dyDescent="0.25">
      <c r="A28" s="105"/>
      <c r="B28" s="102"/>
      <c r="C28" s="36"/>
      <c r="J28" s="13"/>
      <c r="K28" s="13"/>
      <c r="L28" s="5"/>
    </row>
    <row r="29" spans="1:12" s="4" customFormat="1" x14ac:dyDescent="0.25">
      <c r="A29" s="105"/>
      <c r="B29" s="201" t="s">
        <v>52</v>
      </c>
      <c r="C29" s="202"/>
      <c r="J29" s="13"/>
      <c r="K29" s="13"/>
      <c r="L29" s="5"/>
    </row>
    <row r="30" spans="1:12" s="4" customFormat="1" ht="37.5" customHeight="1" x14ac:dyDescent="0.25">
      <c r="A30" s="106"/>
      <c r="B30" s="203" t="s">
        <v>64</v>
      </c>
      <c r="C30" s="204"/>
      <c r="D30" s="5"/>
      <c r="L30" s="5"/>
    </row>
  </sheetData>
  <mergeCells count="4">
    <mergeCell ref="B1:D1"/>
    <mergeCell ref="C19:C23"/>
    <mergeCell ref="B29:C29"/>
    <mergeCell ref="B30:C30"/>
  </mergeCells>
  <conditionalFormatting sqref="C16:C28 C3:C12 C14">
    <cfRule type="containsText" dxfId="14" priority="16" operator="containsText" text="Off track">
      <formula>NOT(ISERROR(SEARCH("Off track",C3)))</formula>
    </cfRule>
    <cfRule type="containsText" dxfId="13" priority="17" operator="containsText" text="On track ">
      <formula>NOT(ISERROR(SEARCH("On track ",C3)))</formula>
    </cfRule>
  </conditionalFormatting>
  <conditionalFormatting sqref="C13">
    <cfRule type="containsText" dxfId="7" priority="7" operator="containsText" text="Off track">
      <formula>NOT(ISERROR(SEARCH("Off track",C13)))</formula>
    </cfRule>
    <cfRule type="containsText" dxfId="6" priority="8" operator="containsText" text="On track ">
      <formula>NOT(ISERROR(SEARCH("On track ",C13)))</formula>
    </cfRule>
  </conditionalFormatting>
  <conditionalFormatting sqref="E10">
    <cfRule type="cellIs" dxfId="2" priority="1" stopIfTrue="1" operator="equal">
      <formula>"no outputs scored"</formula>
    </cfRule>
    <cfRule type="cellIs" dxfId="1" priority="2" stopIfTrue="1" operator="equal">
      <formula>"output score missing"</formula>
    </cfRule>
    <cfRule type="cellIs" dxfId="0" priority="3" stopIfTrue="1" operator="equal">
      <formula>"all outputs scored"</formula>
    </cfRule>
  </conditionalFormatting>
  <dataValidations count="3">
    <dataValidation type="decimal" allowBlank="1" showInputMessage="1" showErrorMessage="1" errorTitle="Incorrect format of data" error="Please enter data either as a decimal (between 0 and 1) or as a percentage (e.g. 80%)." sqref="D3:D8" xr:uid="{00000000-0002-0000-0100-000000000000}">
      <formula1>0</formula1>
      <formula2>1</formula2>
    </dataValidation>
    <dataValidation type="list" allowBlank="1" showInputMessage="1" showErrorMessage="1" sqref="E3:E8" xr:uid="{00000000-0002-0000-0100-000001000000}">
      <formula1>$Q$3:$Q$8</formula1>
    </dataValidation>
    <dataValidation type="list" allowBlank="1" showInputMessage="1" showErrorMessage="1" sqref="G3:G8" xr:uid="{00000000-0002-0000-0100-000002000000}">
      <formula1>$R$3:$R$6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2 Results</vt:lpstr>
      <vt:lpstr>Section 2 Q 9, Output 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Dan Exell</cp:lastModifiedBy>
  <cp:lastPrinted>2016-12-01T10:03:43Z</cp:lastPrinted>
  <dcterms:created xsi:type="dcterms:W3CDTF">2016-02-23T16:37:36Z</dcterms:created>
  <dcterms:modified xsi:type="dcterms:W3CDTF">2018-12-03T13:01:08Z</dcterms:modified>
</cp:coreProperties>
</file>